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685" yWindow="-150" windowWidth="20955" windowHeight="11145" activeTab="1"/>
  </bookViews>
  <sheets>
    <sheet name="Lisa 1" sheetId="1" r:id="rId1"/>
    <sheet name="Lisa 2" sheetId="2" r:id="rId2"/>
  </sheets>
  <definedNames>
    <definedName name="_xlnm.Print_Titles" localSheetId="1">'Lisa 2'!$A:$D</definedName>
  </definedNames>
  <calcPr calcId="125725"/>
</workbook>
</file>

<file path=xl/calcChain.xml><?xml version="1.0" encoding="utf-8"?>
<calcChain xmlns="http://schemas.openxmlformats.org/spreadsheetml/2006/main">
  <c r="W15" i="2"/>
  <c r="V16"/>
  <c r="V12"/>
  <c r="V6"/>
  <c r="R12"/>
  <c r="R16" s="1"/>
  <c r="R6"/>
  <c r="D7"/>
  <c r="K15"/>
  <c r="H15"/>
  <c r="P12"/>
  <c r="P6"/>
  <c r="F12"/>
  <c r="G12"/>
  <c r="H12"/>
  <c r="I12"/>
  <c r="J12"/>
  <c r="K12"/>
  <c r="L12"/>
  <c r="M12"/>
  <c r="N12"/>
  <c r="O12"/>
  <c r="Q12"/>
  <c r="S12"/>
  <c r="S16" s="1"/>
  <c r="T12"/>
  <c r="T16" s="1"/>
  <c r="U12"/>
  <c r="W12"/>
  <c r="X12"/>
  <c r="Y12"/>
  <c r="E12"/>
  <c r="F6"/>
  <c r="G6"/>
  <c r="J6"/>
  <c r="W9"/>
  <c r="X9"/>
  <c r="X6" s="1"/>
  <c r="N9"/>
  <c r="N6" s="1"/>
  <c r="L9"/>
  <c r="L6" s="1"/>
  <c r="K9"/>
  <c r="I9"/>
  <c r="I6" s="1"/>
  <c r="H9"/>
  <c r="U6"/>
  <c r="O6"/>
  <c r="D8"/>
  <c r="D10"/>
  <c r="K6"/>
  <c r="F11" i="1"/>
  <c r="D11"/>
  <c r="F10"/>
  <c r="D10"/>
  <c r="D14" i="2"/>
  <c r="D13"/>
  <c r="D11"/>
  <c r="Y6"/>
  <c r="T6"/>
  <c r="S6"/>
  <c r="M6"/>
  <c r="E6"/>
  <c r="E16" s="1"/>
  <c r="F12" i="1"/>
  <c r="D12"/>
  <c r="F9"/>
  <c r="D9"/>
  <c r="F8"/>
  <c r="D8"/>
  <c r="I7"/>
  <c r="H7"/>
  <c r="G7"/>
  <c r="K16" i="2" l="1"/>
  <c r="F16"/>
  <c r="Y16"/>
  <c r="J16"/>
  <c r="U16"/>
  <c r="O16"/>
  <c r="D15"/>
  <c r="L16"/>
  <c r="P16"/>
  <c r="M16"/>
  <c r="Q6"/>
  <c r="Q16" s="1"/>
  <c r="G16"/>
  <c r="X16"/>
  <c r="I16"/>
  <c r="N16"/>
  <c r="D9"/>
  <c r="H6"/>
  <c r="H16" s="1"/>
  <c r="W6"/>
  <c r="W16" s="1"/>
  <c r="F7" i="1"/>
  <c r="D12" i="2"/>
  <c r="E7" i="1"/>
  <c r="D7" s="1"/>
  <c r="D6" i="2" l="1"/>
  <c r="D16" s="1"/>
</calcChain>
</file>

<file path=xl/sharedStrings.xml><?xml version="1.0" encoding="utf-8"?>
<sst xmlns="http://schemas.openxmlformats.org/spreadsheetml/2006/main" count="74" uniqueCount="61">
  <si>
    <t>Tartu linna 2014. a eelarvesse laekunud sihtotstarbeliste  vahendite suunamine kulude katteks (eurodes)</t>
  </si>
  <si>
    <t>tegevusala kood</t>
  </si>
  <si>
    <t>eelarve liik*</t>
  </si>
  <si>
    <t xml:space="preserve"> KOKKU TULUD</t>
  </si>
  <si>
    <t>Toetus põhitegevuseks</t>
  </si>
  <si>
    <t xml:space="preserve">KOKKU KULUD </t>
  </si>
  <si>
    <t>töötajate töötasu</t>
  </si>
  <si>
    <t>lepinguline töötasu</t>
  </si>
  <si>
    <t>erisoodustused</t>
  </si>
  <si>
    <t>maksud personalikuludelt</t>
  </si>
  <si>
    <t>uurimis- ja arendustööd</t>
  </si>
  <si>
    <t>lähetuskulud</t>
  </si>
  <si>
    <t>õppevahendid</t>
  </si>
  <si>
    <t>vaba aja sisust. kulud</t>
  </si>
  <si>
    <t>muud majanduskulud</t>
  </si>
  <si>
    <t>09222</t>
  </si>
  <si>
    <t>Kultuuriosakond, sh:</t>
  </si>
  <si>
    <t>Anne Noortekeskus</t>
  </si>
  <si>
    <t>08106</t>
  </si>
  <si>
    <t>Lille Maja</t>
  </si>
  <si>
    <t>Tiigi Seltsimaja</t>
  </si>
  <si>
    <t>08202</t>
  </si>
  <si>
    <t>/allkirjastatud digitaalselt/</t>
  </si>
  <si>
    <t>Jüri Mölder</t>
  </si>
  <si>
    <t>Linnasekretär</t>
  </si>
  <si>
    <t>Vahendite ümberpaigutused Tartu linna 2014. a eelarves (eurodes)</t>
  </si>
  <si>
    <t>Tegevusala nimetus
ja eelarve liik</t>
  </si>
  <si>
    <t>Tegevusala</t>
  </si>
  <si>
    <t>KOKKU KULUD</t>
  </si>
  <si>
    <t>administreerimiskulud</t>
  </si>
  <si>
    <t>infotehnoloogia</t>
  </si>
  <si>
    <t>inventari maj. kulu</t>
  </si>
  <si>
    <t>e/a klassifikaator</t>
  </si>
  <si>
    <t>Liikluskorraldus</t>
  </si>
  <si>
    <t>KOKKU ÜMBERPAIGUTUSED</t>
  </si>
  <si>
    <t>08201</t>
  </si>
  <si>
    <t>Linnamuuseu,</t>
  </si>
  <si>
    <t>08203</t>
  </si>
  <si>
    <t>Linnaraamatukogu</t>
  </si>
  <si>
    <t>Kutsehariduskeskus</t>
  </si>
  <si>
    <t>09602</t>
  </si>
  <si>
    <t>hoonete ja ruumide korrashoid</t>
  </si>
  <si>
    <t>Öömaja</t>
  </si>
  <si>
    <t>kutsehariduse kaudsed kulud</t>
  </si>
  <si>
    <t>rajatiste ja hoonete renoveerimine</t>
  </si>
  <si>
    <t>masinate ja seadmete soetamine</t>
  </si>
  <si>
    <t>IT põhivara soetamine</t>
  </si>
  <si>
    <t>Taseme alusel mittemääratletav haridus</t>
  </si>
  <si>
    <t>09500</t>
  </si>
  <si>
    <t>kooliruskulud</t>
  </si>
  <si>
    <t>toitlustamine</t>
  </si>
  <si>
    <t>Haridusosakond, sh</t>
  </si>
  <si>
    <t>Üldkeskhariduse otsekulud</t>
  </si>
  <si>
    <t>* 25 - majandamiseelarve põhitegevuse kulud</t>
  </si>
  <si>
    <t>09213</t>
  </si>
  <si>
    <t>09220</t>
  </si>
  <si>
    <t>K. J Petersoni Gümnaasium</t>
  </si>
  <si>
    <t>koolitus riikliku toetuse arvel</t>
  </si>
  <si>
    <t>sõidukite ülalpidamiskulud</t>
  </si>
  <si>
    <t>meditsiinikulud</t>
  </si>
  <si>
    <t>* 21 - finantseerimiseelarve põhitegevuse kulud, 11 -finantseerimiseelarve investeerimiskulud, 25 - majandamiseelarve põhgitegevuse kulud saadud toetuste arvel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</si>
</sst>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1" applyFont="1" applyFill="1" applyBorder="1" applyAlignment="1">
      <alignment horizontal="center" textRotation="90"/>
    </xf>
    <xf numFmtId="0" fontId="4" fillId="0" borderId="1" xfId="1" applyFont="1" applyFill="1" applyBorder="1" applyAlignment="1">
      <alignment horizontal="center" textRotation="90"/>
    </xf>
    <xf numFmtId="3" fontId="5" fillId="0" borderId="1" xfId="1" applyNumberFormat="1" applyFont="1" applyFill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1" quotePrefix="1" applyFont="1" applyFill="1" applyBorder="1" applyAlignment="1">
      <alignment horizontal="center"/>
    </xf>
    <xf numFmtId="0" fontId="6" fillId="0" borderId="1" xfId="1" applyFont="1" applyFill="1" applyBorder="1"/>
    <xf numFmtId="3" fontId="5" fillId="0" borderId="1" xfId="1" applyNumberFormat="1" applyFont="1" applyFill="1" applyBorder="1"/>
    <xf numFmtId="3" fontId="6" fillId="0" borderId="1" xfId="1" applyNumberFormat="1" applyFont="1" applyFill="1" applyBorder="1"/>
    <xf numFmtId="0" fontId="5" fillId="0" borderId="1" xfId="1" applyFont="1" applyFill="1" applyBorder="1"/>
    <xf numFmtId="0" fontId="9" fillId="0" borderId="0" xfId="0" applyFont="1"/>
    <xf numFmtId="0" fontId="5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center"/>
    </xf>
    <xf numFmtId="0" fontId="0" fillId="0" borderId="0" xfId="0" applyFont="1"/>
    <xf numFmtId="0" fontId="3" fillId="0" borderId="3" xfId="1" applyFont="1" applyFill="1" applyBorder="1"/>
    <xf numFmtId="0" fontId="3" fillId="0" borderId="0" xfId="1" applyFont="1" applyFill="1" applyBorder="1"/>
    <xf numFmtId="3" fontId="5" fillId="0" borderId="0" xfId="1" applyNumberFormat="1" applyFont="1" applyFill="1" applyBorder="1"/>
    <xf numFmtId="0" fontId="4" fillId="0" borderId="0" xfId="1" applyFont="1" applyFill="1" applyBorder="1"/>
    <xf numFmtId="0" fontId="0" fillId="0" borderId="0" xfId="0" applyBorder="1"/>
    <xf numFmtId="16" fontId="8" fillId="0" borderId="0" xfId="0" quotePrefix="1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13" fillId="0" borderId="0" xfId="0" applyFont="1"/>
    <xf numFmtId="0" fontId="8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8" xfId="0" applyFont="1" applyBorder="1"/>
    <xf numFmtId="0" fontId="8" fillId="0" borderId="9" xfId="0" applyFont="1" applyBorder="1" applyAlignment="1">
      <alignment horizontal="center"/>
    </xf>
    <xf numFmtId="0" fontId="14" fillId="0" borderId="0" xfId="0" applyFont="1"/>
    <xf numFmtId="0" fontId="5" fillId="0" borderId="10" xfId="0" applyFont="1" applyFill="1" applyBorder="1" applyAlignment="1">
      <alignment horizontal="left" wrapText="1"/>
    </xf>
    <xf numFmtId="0" fontId="14" fillId="0" borderId="11" xfId="0" quotePrefix="1" applyFont="1" applyFill="1" applyBorder="1" applyAlignment="1">
      <alignment horizontal="right"/>
    </xf>
    <xf numFmtId="3" fontId="15" fillId="0" borderId="12" xfId="0" applyNumberFormat="1" applyFont="1" applyFill="1" applyBorder="1"/>
    <xf numFmtId="0" fontId="18" fillId="0" borderId="10" xfId="0" quotePrefix="1" applyFont="1" applyFill="1" applyBorder="1" applyAlignment="1">
      <alignment horizontal="right"/>
    </xf>
    <xf numFmtId="0" fontId="18" fillId="0" borderId="11" xfId="0" quotePrefix="1" applyFont="1" applyFill="1" applyBorder="1" applyAlignment="1">
      <alignment horizontal="right"/>
    </xf>
    <xf numFmtId="3" fontId="18" fillId="0" borderId="13" xfId="0" quotePrefix="1" applyNumberFormat="1" applyFont="1" applyFill="1" applyBorder="1" applyAlignment="1">
      <alignment horizontal="right"/>
    </xf>
    <xf numFmtId="0" fontId="19" fillId="0" borderId="0" xfId="0" applyFont="1"/>
    <xf numFmtId="0" fontId="6" fillId="0" borderId="14" xfId="0" applyFont="1" applyFill="1" applyBorder="1" applyAlignment="1">
      <alignment horizontal="right" wrapText="1"/>
    </xf>
    <xf numFmtId="3" fontId="15" fillId="0" borderId="15" xfId="0" applyNumberFormat="1" applyFont="1" applyFill="1" applyBorder="1"/>
    <xf numFmtId="0" fontId="15" fillId="0" borderId="10" xfId="0" applyFont="1" applyFill="1" applyBorder="1" applyAlignment="1">
      <alignment horizontal="left" wrapText="1"/>
    </xf>
    <xf numFmtId="3" fontId="16" fillId="0" borderId="13" xfId="0" quotePrefix="1" applyNumberFormat="1" applyFont="1" applyFill="1" applyBorder="1" applyAlignment="1">
      <alignment horizontal="right"/>
    </xf>
    <xf numFmtId="3" fontId="15" fillId="0" borderId="13" xfId="0" applyNumberFormat="1" applyFont="1" applyFill="1" applyBorder="1"/>
    <xf numFmtId="0" fontId="14" fillId="0" borderId="17" xfId="0" quotePrefix="1" applyFont="1" applyFill="1" applyBorder="1" applyAlignment="1">
      <alignment horizontal="right"/>
    </xf>
    <xf numFmtId="0" fontId="14" fillId="0" borderId="18" xfId="0" quotePrefix="1" applyFont="1" applyFill="1" applyBorder="1" applyAlignment="1">
      <alignment horizontal="right"/>
    </xf>
    <xf numFmtId="3" fontId="8" fillId="0" borderId="19" xfId="0" applyNumberFormat="1" applyFont="1" applyFill="1" applyBorder="1"/>
    <xf numFmtId="3" fontId="8" fillId="0" borderId="17" xfId="0" applyNumberFormat="1" applyFont="1" applyFill="1" applyBorder="1"/>
    <xf numFmtId="3" fontId="8" fillId="0" borderId="20" xfId="0" applyNumberFormat="1" applyFont="1" applyFill="1" applyBorder="1"/>
    <xf numFmtId="0" fontId="8" fillId="0" borderId="10" xfId="0" applyFont="1" applyFill="1" applyBorder="1" applyAlignment="1">
      <alignment horizontal="left" wrapText="1"/>
    </xf>
    <xf numFmtId="0" fontId="14" fillId="0" borderId="10" xfId="0" quotePrefix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14" fillId="0" borderId="0" xfId="0" quotePrefix="1" applyFont="1" applyFill="1" applyBorder="1" applyAlignment="1">
      <alignment horizontal="right"/>
    </xf>
    <xf numFmtId="3" fontId="15" fillId="0" borderId="0" xfId="0" applyNumberFormat="1" applyFont="1" applyFill="1" applyBorder="1"/>
    <xf numFmtId="164" fontId="13" fillId="0" borderId="0" xfId="0" applyNumberFormat="1" applyFont="1" applyFill="1" applyBorder="1"/>
    <xf numFmtId="0" fontId="8" fillId="0" borderId="0" xfId="0" quotePrefix="1" applyFont="1" applyFill="1" applyBorder="1" applyAlignment="1">
      <alignment wrapText="1"/>
    </xf>
    <xf numFmtId="0" fontId="8" fillId="0" borderId="0" xfId="0" applyFont="1"/>
    <xf numFmtId="0" fontId="20" fillId="0" borderId="0" xfId="0" applyFont="1" applyBorder="1"/>
    <xf numFmtId="164" fontId="20" fillId="0" borderId="0" xfId="0" applyNumberFormat="1" applyFont="1"/>
    <xf numFmtId="0" fontId="20" fillId="0" borderId="0" xfId="0" applyFont="1"/>
    <xf numFmtId="0" fontId="6" fillId="0" borderId="22" xfId="0" applyFont="1" applyFill="1" applyBorder="1" applyAlignment="1">
      <alignment horizontal="right" wrapText="1"/>
    </xf>
    <xf numFmtId="0" fontId="14" fillId="0" borderId="24" xfId="0" quotePrefix="1" applyFont="1" applyFill="1" applyBorder="1" applyAlignment="1">
      <alignment horizontal="right"/>
    </xf>
    <xf numFmtId="3" fontId="15" fillId="0" borderId="25" xfId="0" applyNumberFormat="1" applyFont="1" applyFill="1" applyBorder="1"/>
    <xf numFmtId="3" fontId="8" fillId="0" borderId="26" xfId="0" applyNumberFormat="1" applyFont="1" applyFill="1" applyBorder="1"/>
    <xf numFmtId="3" fontId="8" fillId="0" borderId="23" xfId="0" applyNumberFormat="1" applyFont="1" applyFill="1" applyBorder="1"/>
    <xf numFmtId="0" fontId="19" fillId="0" borderId="27" xfId="0" applyFont="1" applyBorder="1"/>
    <xf numFmtId="0" fontId="6" fillId="0" borderId="28" xfId="0" applyFont="1" applyFill="1" applyBorder="1" applyAlignment="1">
      <alignment horizontal="right" wrapText="1"/>
    </xf>
    <xf numFmtId="0" fontId="17" fillId="0" borderId="28" xfId="0" quotePrefix="1" applyFont="1" applyFill="1" applyBorder="1" applyAlignment="1">
      <alignment horizontal="right"/>
    </xf>
    <xf numFmtId="3" fontId="17" fillId="0" borderId="31" xfId="0" quotePrefix="1" applyNumberFormat="1" applyFont="1" applyFill="1" applyBorder="1" applyAlignment="1">
      <alignment horizontal="right"/>
    </xf>
    <xf numFmtId="3" fontId="15" fillId="0" borderId="30" xfId="0" applyNumberFormat="1" applyFont="1" applyFill="1" applyBorder="1"/>
    <xf numFmtId="3" fontId="17" fillId="0" borderId="28" xfId="0" quotePrefix="1" applyNumberFormat="1" applyFont="1" applyFill="1" applyBorder="1" applyAlignment="1">
      <alignment horizontal="right"/>
    </xf>
    <xf numFmtId="0" fontId="19" fillId="0" borderId="3" xfId="0" applyFont="1" applyBorder="1"/>
    <xf numFmtId="0" fontId="17" fillId="0" borderId="32" xfId="0" quotePrefix="1" applyFont="1" applyFill="1" applyBorder="1" applyAlignment="1">
      <alignment horizontal="right"/>
    </xf>
    <xf numFmtId="0" fontId="14" fillId="0" borderId="33" xfId="0" quotePrefix="1" applyFont="1" applyFill="1" applyBorder="1" applyAlignment="1">
      <alignment horizontal="right"/>
    </xf>
    <xf numFmtId="3" fontId="8" fillId="0" borderId="34" xfId="0" applyNumberFormat="1" applyFont="1" applyFill="1" applyBorder="1"/>
    <xf numFmtId="3" fontId="8" fillId="0" borderId="32" xfId="0" applyNumberFormat="1" applyFont="1" applyFill="1" applyBorder="1"/>
    <xf numFmtId="0" fontId="17" fillId="0" borderId="1" xfId="0" quotePrefix="1" applyFont="1" applyFill="1" applyBorder="1" applyAlignment="1">
      <alignment horizontal="right"/>
    </xf>
    <xf numFmtId="0" fontId="14" fillId="0" borderId="4" xfId="0" quotePrefix="1" applyFont="1" applyFill="1" applyBorder="1" applyAlignment="1">
      <alignment horizontal="right"/>
    </xf>
    <xf numFmtId="3" fontId="15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1" xfId="0" applyNumberFormat="1" applyFont="1" applyFill="1" applyBorder="1"/>
    <xf numFmtId="0" fontId="6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left" wrapText="1"/>
    </xf>
    <xf numFmtId="0" fontId="17" fillId="0" borderId="29" xfId="0" quotePrefix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4" fillId="0" borderId="36" xfId="0" quotePrefix="1" applyFont="1" applyFill="1" applyBorder="1" applyAlignment="1">
      <alignment horizontal="right"/>
    </xf>
    <xf numFmtId="0" fontId="14" fillId="0" borderId="37" xfId="0" quotePrefix="1" applyFont="1" applyFill="1" applyBorder="1" applyAlignment="1">
      <alignment horizontal="right"/>
    </xf>
    <xf numFmtId="3" fontId="15" fillId="0" borderId="38" xfId="0" applyNumberFormat="1" applyFont="1" applyFill="1" applyBorder="1"/>
    <xf numFmtId="3" fontId="8" fillId="0" borderId="39" xfId="0" applyNumberFormat="1" applyFont="1" applyFill="1" applyBorder="1"/>
    <xf numFmtId="3" fontId="8" fillId="0" borderId="36" xfId="0" applyNumberFormat="1" applyFont="1" applyFill="1" applyBorder="1"/>
    <xf numFmtId="3" fontId="8" fillId="0" borderId="40" xfId="0" applyNumberFormat="1" applyFont="1" applyFill="1" applyBorder="1"/>
    <xf numFmtId="3" fontId="8" fillId="0" borderId="44" xfId="0" applyNumberFormat="1" applyFont="1" applyFill="1" applyBorder="1"/>
    <xf numFmtId="0" fontId="13" fillId="0" borderId="0" xfId="0" applyFont="1" applyBorder="1"/>
    <xf numFmtId="0" fontId="14" fillId="0" borderId="0" xfId="0" applyFont="1" applyBorder="1"/>
    <xf numFmtId="0" fontId="19" fillId="0" borderId="0" xfId="0" applyFont="1" applyBorder="1"/>
    <xf numFmtId="3" fontId="5" fillId="0" borderId="44" xfId="0" applyNumberFormat="1" applyFont="1" applyFill="1" applyBorder="1"/>
    <xf numFmtId="3" fontId="5" fillId="0" borderId="42" xfId="0" applyNumberFormat="1" applyFont="1" applyFill="1" applyBorder="1"/>
    <xf numFmtId="3" fontId="5" fillId="0" borderId="45" xfId="0" applyNumberFormat="1" applyFont="1" applyFill="1" applyBorder="1"/>
    <xf numFmtId="0" fontId="15" fillId="0" borderId="41" xfId="0" applyFont="1" applyFill="1" applyBorder="1" applyAlignment="1">
      <alignment horizontal="left" wrapText="1"/>
    </xf>
    <xf numFmtId="0" fontId="18" fillId="0" borderId="42" xfId="0" quotePrefix="1" applyFont="1" applyFill="1" applyBorder="1" applyAlignment="1">
      <alignment horizontal="right"/>
    </xf>
    <xf numFmtId="0" fontId="18" fillId="0" borderId="43" xfId="0" quotePrefix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21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workbookViewId="0">
      <selection activeCell="E21" sqref="E20:E21"/>
    </sheetView>
  </sheetViews>
  <sheetFormatPr defaultRowHeight="15"/>
  <cols>
    <col min="1" max="1" width="22.42578125" customWidth="1"/>
    <col min="2" max="2" width="6" bestFit="1" customWidth="1"/>
    <col min="3" max="3" width="3.5703125" bestFit="1" customWidth="1"/>
    <col min="4" max="4" width="8.28515625" customWidth="1"/>
    <col min="5" max="5" width="7.7109375" bestFit="1" customWidth="1"/>
    <col min="6" max="6" width="8.42578125" customWidth="1"/>
    <col min="7" max="9" width="6.42578125" bestFit="1" customWidth="1"/>
  </cols>
  <sheetData>
    <row r="3" spans="1:10" ht="38.25" customHeight="1">
      <c r="A3" s="118" t="s">
        <v>0</v>
      </c>
      <c r="B3" s="119"/>
      <c r="C3" s="119"/>
      <c r="D3" s="119"/>
      <c r="E3" s="119"/>
      <c r="F3" s="119"/>
      <c r="G3" s="119"/>
      <c r="H3" s="119"/>
      <c r="I3" s="119"/>
    </row>
    <row r="4" spans="1:10">
      <c r="A4" s="1"/>
      <c r="B4" s="2"/>
      <c r="C4" s="2"/>
      <c r="D4" s="2"/>
      <c r="E4" s="2"/>
      <c r="F4" s="2"/>
      <c r="G4" s="2"/>
      <c r="H4" s="2"/>
      <c r="I4" s="2"/>
    </row>
    <row r="5" spans="1:10" ht="101.25">
      <c r="A5" s="3"/>
      <c r="B5" s="4" t="s">
        <v>1</v>
      </c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9</v>
      </c>
      <c r="I5" s="10" t="s">
        <v>13</v>
      </c>
    </row>
    <row r="6" spans="1:10">
      <c r="A6" s="11"/>
      <c r="B6" s="11"/>
      <c r="C6" s="11"/>
      <c r="D6" s="12"/>
      <c r="E6" s="12">
        <v>3500</v>
      </c>
      <c r="F6" s="12"/>
      <c r="G6" s="13">
        <v>5002</v>
      </c>
      <c r="H6" s="14">
        <v>506</v>
      </c>
      <c r="I6" s="14">
        <v>5525</v>
      </c>
    </row>
    <row r="7" spans="1:10" s="20" customFormat="1">
      <c r="A7" s="96" t="s">
        <v>16</v>
      </c>
      <c r="B7" s="21"/>
      <c r="C7" s="19"/>
      <c r="D7" s="17">
        <f t="shared" ref="D7:D12" si="0">SUM(E7:E7)</f>
        <v>16554</v>
      </c>
      <c r="E7" s="17">
        <f t="shared" ref="E7:I7" si="1">SUM(E8:E12)</f>
        <v>16554</v>
      </c>
      <c r="F7" s="17">
        <f t="shared" si="1"/>
        <v>16554</v>
      </c>
      <c r="G7" s="17">
        <f t="shared" si="1"/>
        <v>3646</v>
      </c>
      <c r="H7" s="17">
        <f t="shared" si="1"/>
        <v>1239</v>
      </c>
      <c r="I7" s="17">
        <f t="shared" si="1"/>
        <v>11669</v>
      </c>
    </row>
    <row r="8" spans="1:10" s="20" customFormat="1">
      <c r="A8" s="95" t="s">
        <v>17</v>
      </c>
      <c r="B8" s="15" t="s">
        <v>18</v>
      </c>
      <c r="C8" s="16">
        <v>25</v>
      </c>
      <c r="D8" s="18">
        <f t="shared" si="0"/>
        <v>12700</v>
      </c>
      <c r="E8" s="18">
        <v>12700</v>
      </c>
      <c r="F8" s="18">
        <f>SUM(G8:I8)</f>
        <v>12700</v>
      </c>
      <c r="G8" s="18">
        <v>2612</v>
      </c>
      <c r="H8" s="18">
        <v>888</v>
      </c>
      <c r="I8" s="18">
        <v>9200</v>
      </c>
    </row>
    <row r="9" spans="1:10" s="24" customFormat="1">
      <c r="A9" s="22" t="s">
        <v>19</v>
      </c>
      <c r="B9" s="23" t="s">
        <v>18</v>
      </c>
      <c r="C9" s="16">
        <v>25</v>
      </c>
      <c r="D9" s="18">
        <f t="shared" si="0"/>
        <v>1773</v>
      </c>
      <c r="E9" s="18">
        <v>1773</v>
      </c>
      <c r="F9" s="18">
        <f>SUM(G9:I9)</f>
        <v>1773</v>
      </c>
      <c r="G9" s="18"/>
      <c r="H9" s="18"/>
      <c r="I9" s="18">
        <v>1773</v>
      </c>
    </row>
    <row r="10" spans="1:10" s="24" customFormat="1">
      <c r="A10" s="22" t="s">
        <v>38</v>
      </c>
      <c r="B10" s="23" t="s">
        <v>35</v>
      </c>
      <c r="C10" s="16">
        <v>25</v>
      </c>
      <c r="D10" s="18">
        <f t="shared" si="0"/>
        <v>546</v>
      </c>
      <c r="E10" s="18">
        <v>546</v>
      </c>
      <c r="F10" s="18">
        <f>SUM(G10:I10)</f>
        <v>546</v>
      </c>
      <c r="G10" s="18"/>
      <c r="H10" s="18"/>
      <c r="I10" s="18">
        <v>546</v>
      </c>
    </row>
    <row r="11" spans="1:10" s="24" customFormat="1">
      <c r="A11" s="22" t="s">
        <v>20</v>
      </c>
      <c r="B11" s="23" t="s">
        <v>21</v>
      </c>
      <c r="C11" s="16">
        <v>25</v>
      </c>
      <c r="D11" s="18">
        <f t="shared" si="0"/>
        <v>150</v>
      </c>
      <c r="E11" s="18">
        <v>150</v>
      </c>
      <c r="F11" s="18">
        <f>SUM(G11:I11)</f>
        <v>150</v>
      </c>
      <c r="G11" s="18"/>
      <c r="H11" s="18"/>
      <c r="I11" s="18">
        <v>150</v>
      </c>
    </row>
    <row r="12" spans="1:10" s="24" customFormat="1">
      <c r="A12" s="22" t="s">
        <v>36</v>
      </c>
      <c r="B12" s="23" t="s">
        <v>37</v>
      </c>
      <c r="C12" s="16">
        <v>25</v>
      </c>
      <c r="D12" s="18">
        <f t="shared" si="0"/>
        <v>1385</v>
      </c>
      <c r="E12" s="18">
        <v>1385</v>
      </c>
      <c r="F12" s="18">
        <f>SUM(G12:I12)</f>
        <v>1385</v>
      </c>
      <c r="G12" s="18">
        <v>1034</v>
      </c>
      <c r="H12" s="18">
        <v>351</v>
      </c>
      <c r="I12" s="18"/>
    </row>
    <row r="13" spans="1:10" ht="6.75" customHeight="1">
      <c r="A13" s="25"/>
      <c r="B13" s="26"/>
      <c r="C13" s="26"/>
      <c r="D13" s="27"/>
      <c r="E13" s="27"/>
      <c r="F13" s="27"/>
      <c r="G13" s="27"/>
      <c r="H13" s="27"/>
      <c r="I13" s="27"/>
    </row>
    <row r="14" spans="1:10">
      <c r="A14" s="28" t="s">
        <v>53</v>
      </c>
      <c r="J14" s="29"/>
    </row>
    <row r="15" spans="1:10">
      <c r="A15" s="28"/>
      <c r="J15" s="29"/>
    </row>
    <row r="16" spans="1:10">
      <c r="A16" s="30" t="s">
        <v>22</v>
      </c>
      <c r="B16" s="30"/>
      <c r="C16" s="30"/>
      <c r="J16" s="29"/>
    </row>
    <row r="17" spans="1:10">
      <c r="A17" s="30"/>
      <c r="B17" s="30"/>
      <c r="C17" s="30"/>
      <c r="J17" s="29"/>
    </row>
    <row r="18" spans="1:10">
      <c r="A18" s="31" t="s">
        <v>23</v>
      </c>
      <c r="B18" s="31"/>
      <c r="C18" s="31"/>
    </row>
    <row r="19" spans="1:10">
      <c r="A19" s="31" t="s">
        <v>24</v>
      </c>
      <c r="B19" s="31"/>
      <c r="C19" s="31"/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1
Tartu Linnavalitsuse 12.08.2014.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3"/>
  <sheetViews>
    <sheetView tabSelected="1" workbookViewId="0">
      <selection activeCell="A19" sqref="A19"/>
    </sheetView>
  </sheetViews>
  <sheetFormatPr defaultRowHeight="15"/>
  <cols>
    <col min="1" max="1" width="25.85546875" bestFit="1" customWidth="1"/>
    <col min="2" max="2" width="5.28515625" bestFit="1" customWidth="1"/>
    <col min="3" max="3" width="5.28515625" customWidth="1"/>
    <col min="4" max="4" width="8" style="73" bestFit="1" customWidth="1"/>
    <col min="5" max="5" width="6.140625" bestFit="1" customWidth="1"/>
    <col min="6" max="6" width="5.7109375" bestFit="1" customWidth="1"/>
    <col min="7" max="7" width="5.42578125" bestFit="1" customWidth="1"/>
    <col min="8" max="8" width="7" bestFit="1" customWidth="1"/>
    <col min="9" max="9" width="5.42578125" bestFit="1" customWidth="1"/>
    <col min="10" max="10" width="4.85546875" bestFit="1" customWidth="1"/>
    <col min="11" max="11" width="7" bestFit="1" customWidth="1"/>
    <col min="12" max="12" width="4.85546875" bestFit="1" customWidth="1"/>
    <col min="13" max="15" width="4.42578125" bestFit="1" customWidth="1"/>
    <col min="16" max="16" width="6" bestFit="1" customWidth="1"/>
    <col min="17" max="17" width="7" bestFit="1" customWidth="1"/>
    <col min="18" max="18" width="7" customWidth="1"/>
    <col min="19" max="19" width="5.42578125" bestFit="1" customWidth="1"/>
    <col min="20" max="21" width="4.42578125" bestFit="1" customWidth="1"/>
    <col min="22" max="22" width="4.42578125" customWidth="1"/>
    <col min="23" max="23" width="7" customWidth="1"/>
    <col min="24" max="24" width="5.42578125" bestFit="1" customWidth="1"/>
    <col min="25" max="25" width="4.42578125" bestFit="1" customWidth="1"/>
    <col min="26" max="78" width="9.140625" style="29"/>
    <col min="259" max="259" width="29.85546875" bestFit="1" customWidth="1"/>
    <col min="260" max="260" width="5.28515625" bestFit="1" customWidth="1"/>
    <col min="262" max="262" width="6.5703125" bestFit="1" customWidth="1"/>
    <col min="263" max="263" width="6.5703125" customWidth="1"/>
    <col min="264" max="265" width="7.42578125" bestFit="1" customWidth="1"/>
    <col min="266" max="266" width="5.42578125" bestFit="1" customWidth="1"/>
    <col min="267" max="267" width="7.42578125" bestFit="1" customWidth="1"/>
    <col min="268" max="268" width="5.42578125" bestFit="1" customWidth="1"/>
    <col min="269" max="269" width="7.42578125" bestFit="1" customWidth="1"/>
    <col min="270" max="270" width="6.42578125" bestFit="1" customWidth="1"/>
    <col min="271" max="272" width="5.42578125" bestFit="1" customWidth="1"/>
    <col min="273" max="273" width="7.42578125" bestFit="1" customWidth="1"/>
    <col min="274" max="275" width="5.42578125" bestFit="1" customWidth="1"/>
    <col min="276" max="276" width="7" customWidth="1"/>
    <col min="277" max="277" width="4.85546875" bestFit="1" customWidth="1"/>
    <col min="278" max="278" width="6" bestFit="1" customWidth="1"/>
    <col min="279" max="279" width="5.42578125" bestFit="1" customWidth="1"/>
    <col min="280" max="280" width="6.42578125" bestFit="1" customWidth="1"/>
    <col min="281" max="281" width="4.42578125" bestFit="1" customWidth="1"/>
    <col min="515" max="515" width="29.85546875" bestFit="1" customWidth="1"/>
    <col min="516" max="516" width="5.28515625" bestFit="1" customWidth="1"/>
    <col min="518" max="518" width="6.5703125" bestFit="1" customWidth="1"/>
    <col min="519" max="519" width="6.5703125" customWidth="1"/>
    <col min="520" max="521" width="7.42578125" bestFit="1" customWidth="1"/>
    <col min="522" max="522" width="5.42578125" bestFit="1" customWidth="1"/>
    <col min="523" max="523" width="7.42578125" bestFit="1" customWidth="1"/>
    <col min="524" max="524" width="5.42578125" bestFit="1" customWidth="1"/>
    <col min="525" max="525" width="7.42578125" bestFit="1" customWidth="1"/>
    <col min="526" max="526" width="6.42578125" bestFit="1" customWidth="1"/>
    <col min="527" max="528" width="5.42578125" bestFit="1" customWidth="1"/>
    <col min="529" max="529" width="7.42578125" bestFit="1" customWidth="1"/>
    <col min="530" max="531" width="5.42578125" bestFit="1" customWidth="1"/>
    <col min="532" max="532" width="7" customWidth="1"/>
    <col min="533" max="533" width="4.85546875" bestFit="1" customWidth="1"/>
    <col min="534" max="534" width="6" bestFit="1" customWidth="1"/>
    <col min="535" max="535" width="5.42578125" bestFit="1" customWidth="1"/>
    <col min="536" max="536" width="6.42578125" bestFit="1" customWidth="1"/>
    <col min="537" max="537" width="4.42578125" bestFit="1" customWidth="1"/>
    <col min="771" max="771" width="29.85546875" bestFit="1" customWidth="1"/>
    <col min="772" max="772" width="5.28515625" bestFit="1" customWidth="1"/>
    <col min="774" max="774" width="6.5703125" bestFit="1" customWidth="1"/>
    <col min="775" max="775" width="6.5703125" customWidth="1"/>
    <col min="776" max="777" width="7.42578125" bestFit="1" customWidth="1"/>
    <col min="778" max="778" width="5.42578125" bestFit="1" customWidth="1"/>
    <col min="779" max="779" width="7.42578125" bestFit="1" customWidth="1"/>
    <col min="780" max="780" width="5.42578125" bestFit="1" customWidth="1"/>
    <col min="781" max="781" width="7.42578125" bestFit="1" customWidth="1"/>
    <col min="782" max="782" width="6.42578125" bestFit="1" customWidth="1"/>
    <col min="783" max="784" width="5.42578125" bestFit="1" customWidth="1"/>
    <col min="785" max="785" width="7.42578125" bestFit="1" customWidth="1"/>
    <col min="786" max="787" width="5.42578125" bestFit="1" customWidth="1"/>
    <col min="788" max="788" width="7" customWidth="1"/>
    <col min="789" max="789" width="4.85546875" bestFit="1" customWidth="1"/>
    <col min="790" max="790" width="6" bestFit="1" customWidth="1"/>
    <col min="791" max="791" width="5.42578125" bestFit="1" customWidth="1"/>
    <col min="792" max="792" width="6.42578125" bestFit="1" customWidth="1"/>
    <col min="793" max="793" width="4.42578125" bestFit="1" customWidth="1"/>
    <col min="1027" max="1027" width="29.85546875" bestFit="1" customWidth="1"/>
    <col min="1028" max="1028" width="5.28515625" bestFit="1" customWidth="1"/>
    <col min="1030" max="1030" width="6.5703125" bestFit="1" customWidth="1"/>
    <col min="1031" max="1031" width="6.5703125" customWidth="1"/>
    <col min="1032" max="1033" width="7.42578125" bestFit="1" customWidth="1"/>
    <col min="1034" max="1034" width="5.42578125" bestFit="1" customWidth="1"/>
    <col min="1035" max="1035" width="7.42578125" bestFit="1" customWidth="1"/>
    <col min="1036" max="1036" width="5.42578125" bestFit="1" customWidth="1"/>
    <col min="1037" max="1037" width="7.42578125" bestFit="1" customWidth="1"/>
    <col min="1038" max="1038" width="6.42578125" bestFit="1" customWidth="1"/>
    <col min="1039" max="1040" width="5.42578125" bestFit="1" customWidth="1"/>
    <col min="1041" max="1041" width="7.42578125" bestFit="1" customWidth="1"/>
    <col min="1042" max="1043" width="5.42578125" bestFit="1" customWidth="1"/>
    <col min="1044" max="1044" width="7" customWidth="1"/>
    <col min="1045" max="1045" width="4.85546875" bestFit="1" customWidth="1"/>
    <col min="1046" max="1046" width="6" bestFit="1" customWidth="1"/>
    <col min="1047" max="1047" width="5.42578125" bestFit="1" customWidth="1"/>
    <col min="1048" max="1048" width="6.42578125" bestFit="1" customWidth="1"/>
    <col min="1049" max="1049" width="4.42578125" bestFit="1" customWidth="1"/>
    <col min="1283" max="1283" width="29.85546875" bestFit="1" customWidth="1"/>
    <col min="1284" max="1284" width="5.28515625" bestFit="1" customWidth="1"/>
    <col min="1286" max="1286" width="6.5703125" bestFit="1" customWidth="1"/>
    <col min="1287" max="1287" width="6.5703125" customWidth="1"/>
    <col min="1288" max="1289" width="7.42578125" bestFit="1" customWidth="1"/>
    <col min="1290" max="1290" width="5.42578125" bestFit="1" customWidth="1"/>
    <col min="1291" max="1291" width="7.42578125" bestFit="1" customWidth="1"/>
    <col min="1292" max="1292" width="5.42578125" bestFit="1" customWidth="1"/>
    <col min="1293" max="1293" width="7.42578125" bestFit="1" customWidth="1"/>
    <col min="1294" max="1294" width="6.42578125" bestFit="1" customWidth="1"/>
    <col min="1295" max="1296" width="5.42578125" bestFit="1" customWidth="1"/>
    <col min="1297" max="1297" width="7.42578125" bestFit="1" customWidth="1"/>
    <col min="1298" max="1299" width="5.42578125" bestFit="1" customWidth="1"/>
    <col min="1300" max="1300" width="7" customWidth="1"/>
    <col min="1301" max="1301" width="4.85546875" bestFit="1" customWidth="1"/>
    <col min="1302" max="1302" width="6" bestFit="1" customWidth="1"/>
    <col min="1303" max="1303" width="5.42578125" bestFit="1" customWidth="1"/>
    <col min="1304" max="1304" width="6.42578125" bestFit="1" customWidth="1"/>
    <col min="1305" max="1305" width="4.42578125" bestFit="1" customWidth="1"/>
    <col min="1539" max="1539" width="29.85546875" bestFit="1" customWidth="1"/>
    <col min="1540" max="1540" width="5.28515625" bestFit="1" customWidth="1"/>
    <col min="1542" max="1542" width="6.5703125" bestFit="1" customWidth="1"/>
    <col min="1543" max="1543" width="6.5703125" customWidth="1"/>
    <col min="1544" max="1545" width="7.42578125" bestFit="1" customWidth="1"/>
    <col min="1546" max="1546" width="5.42578125" bestFit="1" customWidth="1"/>
    <col min="1547" max="1547" width="7.42578125" bestFit="1" customWidth="1"/>
    <col min="1548" max="1548" width="5.42578125" bestFit="1" customWidth="1"/>
    <col min="1549" max="1549" width="7.42578125" bestFit="1" customWidth="1"/>
    <col min="1550" max="1550" width="6.42578125" bestFit="1" customWidth="1"/>
    <col min="1551" max="1552" width="5.42578125" bestFit="1" customWidth="1"/>
    <col min="1553" max="1553" width="7.42578125" bestFit="1" customWidth="1"/>
    <col min="1554" max="1555" width="5.42578125" bestFit="1" customWidth="1"/>
    <col min="1556" max="1556" width="7" customWidth="1"/>
    <col min="1557" max="1557" width="4.85546875" bestFit="1" customWidth="1"/>
    <col min="1558" max="1558" width="6" bestFit="1" customWidth="1"/>
    <col min="1559" max="1559" width="5.42578125" bestFit="1" customWidth="1"/>
    <col min="1560" max="1560" width="6.42578125" bestFit="1" customWidth="1"/>
    <col min="1561" max="1561" width="4.42578125" bestFit="1" customWidth="1"/>
    <col min="1795" max="1795" width="29.85546875" bestFit="1" customWidth="1"/>
    <col min="1796" max="1796" width="5.28515625" bestFit="1" customWidth="1"/>
    <col min="1798" max="1798" width="6.5703125" bestFit="1" customWidth="1"/>
    <col min="1799" max="1799" width="6.5703125" customWidth="1"/>
    <col min="1800" max="1801" width="7.42578125" bestFit="1" customWidth="1"/>
    <col min="1802" max="1802" width="5.42578125" bestFit="1" customWidth="1"/>
    <col min="1803" max="1803" width="7.42578125" bestFit="1" customWidth="1"/>
    <col min="1804" max="1804" width="5.42578125" bestFit="1" customWidth="1"/>
    <col min="1805" max="1805" width="7.42578125" bestFit="1" customWidth="1"/>
    <col min="1806" max="1806" width="6.42578125" bestFit="1" customWidth="1"/>
    <col min="1807" max="1808" width="5.42578125" bestFit="1" customWidth="1"/>
    <col min="1809" max="1809" width="7.42578125" bestFit="1" customWidth="1"/>
    <col min="1810" max="1811" width="5.42578125" bestFit="1" customWidth="1"/>
    <col min="1812" max="1812" width="7" customWidth="1"/>
    <col min="1813" max="1813" width="4.85546875" bestFit="1" customWidth="1"/>
    <col min="1814" max="1814" width="6" bestFit="1" customWidth="1"/>
    <col min="1815" max="1815" width="5.42578125" bestFit="1" customWidth="1"/>
    <col min="1816" max="1816" width="6.42578125" bestFit="1" customWidth="1"/>
    <col min="1817" max="1817" width="4.42578125" bestFit="1" customWidth="1"/>
    <col min="2051" max="2051" width="29.85546875" bestFit="1" customWidth="1"/>
    <col min="2052" max="2052" width="5.28515625" bestFit="1" customWidth="1"/>
    <col min="2054" max="2054" width="6.5703125" bestFit="1" customWidth="1"/>
    <col min="2055" max="2055" width="6.5703125" customWidth="1"/>
    <col min="2056" max="2057" width="7.42578125" bestFit="1" customWidth="1"/>
    <col min="2058" max="2058" width="5.42578125" bestFit="1" customWidth="1"/>
    <col min="2059" max="2059" width="7.42578125" bestFit="1" customWidth="1"/>
    <col min="2060" max="2060" width="5.42578125" bestFit="1" customWidth="1"/>
    <col min="2061" max="2061" width="7.42578125" bestFit="1" customWidth="1"/>
    <col min="2062" max="2062" width="6.42578125" bestFit="1" customWidth="1"/>
    <col min="2063" max="2064" width="5.42578125" bestFit="1" customWidth="1"/>
    <col min="2065" max="2065" width="7.42578125" bestFit="1" customWidth="1"/>
    <col min="2066" max="2067" width="5.42578125" bestFit="1" customWidth="1"/>
    <col min="2068" max="2068" width="7" customWidth="1"/>
    <col min="2069" max="2069" width="4.85546875" bestFit="1" customWidth="1"/>
    <col min="2070" max="2070" width="6" bestFit="1" customWidth="1"/>
    <col min="2071" max="2071" width="5.42578125" bestFit="1" customWidth="1"/>
    <col min="2072" max="2072" width="6.42578125" bestFit="1" customWidth="1"/>
    <col min="2073" max="2073" width="4.42578125" bestFit="1" customWidth="1"/>
    <col min="2307" max="2307" width="29.85546875" bestFit="1" customWidth="1"/>
    <col min="2308" max="2308" width="5.28515625" bestFit="1" customWidth="1"/>
    <col min="2310" max="2310" width="6.5703125" bestFit="1" customWidth="1"/>
    <col min="2311" max="2311" width="6.5703125" customWidth="1"/>
    <col min="2312" max="2313" width="7.42578125" bestFit="1" customWidth="1"/>
    <col min="2314" max="2314" width="5.42578125" bestFit="1" customWidth="1"/>
    <col min="2315" max="2315" width="7.42578125" bestFit="1" customWidth="1"/>
    <col min="2316" max="2316" width="5.42578125" bestFit="1" customWidth="1"/>
    <col min="2317" max="2317" width="7.42578125" bestFit="1" customWidth="1"/>
    <col min="2318" max="2318" width="6.42578125" bestFit="1" customWidth="1"/>
    <col min="2319" max="2320" width="5.42578125" bestFit="1" customWidth="1"/>
    <col min="2321" max="2321" width="7.42578125" bestFit="1" customWidth="1"/>
    <col min="2322" max="2323" width="5.42578125" bestFit="1" customWidth="1"/>
    <col min="2324" max="2324" width="7" customWidth="1"/>
    <col min="2325" max="2325" width="4.85546875" bestFit="1" customWidth="1"/>
    <col min="2326" max="2326" width="6" bestFit="1" customWidth="1"/>
    <col min="2327" max="2327" width="5.42578125" bestFit="1" customWidth="1"/>
    <col min="2328" max="2328" width="6.42578125" bestFit="1" customWidth="1"/>
    <col min="2329" max="2329" width="4.42578125" bestFit="1" customWidth="1"/>
    <col min="2563" max="2563" width="29.85546875" bestFit="1" customWidth="1"/>
    <col min="2564" max="2564" width="5.28515625" bestFit="1" customWidth="1"/>
    <col min="2566" max="2566" width="6.5703125" bestFit="1" customWidth="1"/>
    <col min="2567" max="2567" width="6.5703125" customWidth="1"/>
    <col min="2568" max="2569" width="7.42578125" bestFit="1" customWidth="1"/>
    <col min="2570" max="2570" width="5.42578125" bestFit="1" customWidth="1"/>
    <col min="2571" max="2571" width="7.42578125" bestFit="1" customWidth="1"/>
    <col min="2572" max="2572" width="5.42578125" bestFit="1" customWidth="1"/>
    <col min="2573" max="2573" width="7.42578125" bestFit="1" customWidth="1"/>
    <col min="2574" max="2574" width="6.42578125" bestFit="1" customWidth="1"/>
    <col min="2575" max="2576" width="5.42578125" bestFit="1" customWidth="1"/>
    <col min="2577" max="2577" width="7.42578125" bestFit="1" customWidth="1"/>
    <col min="2578" max="2579" width="5.42578125" bestFit="1" customWidth="1"/>
    <col min="2580" max="2580" width="7" customWidth="1"/>
    <col min="2581" max="2581" width="4.85546875" bestFit="1" customWidth="1"/>
    <col min="2582" max="2582" width="6" bestFit="1" customWidth="1"/>
    <col min="2583" max="2583" width="5.42578125" bestFit="1" customWidth="1"/>
    <col min="2584" max="2584" width="6.42578125" bestFit="1" customWidth="1"/>
    <col min="2585" max="2585" width="4.42578125" bestFit="1" customWidth="1"/>
    <col min="2819" max="2819" width="29.85546875" bestFit="1" customWidth="1"/>
    <col min="2820" max="2820" width="5.28515625" bestFit="1" customWidth="1"/>
    <col min="2822" max="2822" width="6.5703125" bestFit="1" customWidth="1"/>
    <col min="2823" max="2823" width="6.5703125" customWidth="1"/>
    <col min="2824" max="2825" width="7.42578125" bestFit="1" customWidth="1"/>
    <col min="2826" max="2826" width="5.42578125" bestFit="1" customWidth="1"/>
    <col min="2827" max="2827" width="7.42578125" bestFit="1" customWidth="1"/>
    <col min="2828" max="2828" width="5.42578125" bestFit="1" customWidth="1"/>
    <col min="2829" max="2829" width="7.42578125" bestFit="1" customWidth="1"/>
    <col min="2830" max="2830" width="6.42578125" bestFit="1" customWidth="1"/>
    <col min="2831" max="2832" width="5.42578125" bestFit="1" customWidth="1"/>
    <col min="2833" max="2833" width="7.42578125" bestFit="1" customWidth="1"/>
    <col min="2834" max="2835" width="5.42578125" bestFit="1" customWidth="1"/>
    <col min="2836" max="2836" width="7" customWidth="1"/>
    <col min="2837" max="2837" width="4.85546875" bestFit="1" customWidth="1"/>
    <col min="2838" max="2838" width="6" bestFit="1" customWidth="1"/>
    <col min="2839" max="2839" width="5.42578125" bestFit="1" customWidth="1"/>
    <col min="2840" max="2840" width="6.42578125" bestFit="1" customWidth="1"/>
    <col min="2841" max="2841" width="4.42578125" bestFit="1" customWidth="1"/>
    <col min="3075" max="3075" width="29.85546875" bestFit="1" customWidth="1"/>
    <col min="3076" max="3076" width="5.28515625" bestFit="1" customWidth="1"/>
    <col min="3078" max="3078" width="6.5703125" bestFit="1" customWidth="1"/>
    <col min="3079" max="3079" width="6.5703125" customWidth="1"/>
    <col min="3080" max="3081" width="7.42578125" bestFit="1" customWidth="1"/>
    <col min="3082" max="3082" width="5.42578125" bestFit="1" customWidth="1"/>
    <col min="3083" max="3083" width="7.42578125" bestFit="1" customWidth="1"/>
    <col min="3084" max="3084" width="5.42578125" bestFit="1" customWidth="1"/>
    <col min="3085" max="3085" width="7.42578125" bestFit="1" customWidth="1"/>
    <col min="3086" max="3086" width="6.42578125" bestFit="1" customWidth="1"/>
    <col min="3087" max="3088" width="5.42578125" bestFit="1" customWidth="1"/>
    <col min="3089" max="3089" width="7.42578125" bestFit="1" customWidth="1"/>
    <col min="3090" max="3091" width="5.42578125" bestFit="1" customWidth="1"/>
    <col min="3092" max="3092" width="7" customWidth="1"/>
    <col min="3093" max="3093" width="4.85546875" bestFit="1" customWidth="1"/>
    <col min="3094" max="3094" width="6" bestFit="1" customWidth="1"/>
    <col min="3095" max="3095" width="5.42578125" bestFit="1" customWidth="1"/>
    <col min="3096" max="3096" width="6.42578125" bestFit="1" customWidth="1"/>
    <col min="3097" max="3097" width="4.42578125" bestFit="1" customWidth="1"/>
    <col min="3331" max="3331" width="29.85546875" bestFit="1" customWidth="1"/>
    <col min="3332" max="3332" width="5.28515625" bestFit="1" customWidth="1"/>
    <col min="3334" max="3334" width="6.5703125" bestFit="1" customWidth="1"/>
    <col min="3335" max="3335" width="6.5703125" customWidth="1"/>
    <col min="3336" max="3337" width="7.42578125" bestFit="1" customWidth="1"/>
    <col min="3338" max="3338" width="5.42578125" bestFit="1" customWidth="1"/>
    <col min="3339" max="3339" width="7.42578125" bestFit="1" customWidth="1"/>
    <col min="3340" max="3340" width="5.42578125" bestFit="1" customWidth="1"/>
    <col min="3341" max="3341" width="7.42578125" bestFit="1" customWidth="1"/>
    <col min="3342" max="3342" width="6.42578125" bestFit="1" customWidth="1"/>
    <col min="3343" max="3344" width="5.42578125" bestFit="1" customWidth="1"/>
    <col min="3345" max="3345" width="7.42578125" bestFit="1" customWidth="1"/>
    <col min="3346" max="3347" width="5.42578125" bestFit="1" customWidth="1"/>
    <col min="3348" max="3348" width="7" customWidth="1"/>
    <col min="3349" max="3349" width="4.85546875" bestFit="1" customWidth="1"/>
    <col min="3350" max="3350" width="6" bestFit="1" customWidth="1"/>
    <col min="3351" max="3351" width="5.42578125" bestFit="1" customWidth="1"/>
    <col min="3352" max="3352" width="6.42578125" bestFit="1" customWidth="1"/>
    <col min="3353" max="3353" width="4.42578125" bestFit="1" customWidth="1"/>
    <col min="3587" max="3587" width="29.85546875" bestFit="1" customWidth="1"/>
    <col min="3588" max="3588" width="5.28515625" bestFit="1" customWidth="1"/>
    <col min="3590" max="3590" width="6.5703125" bestFit="1" customWidth="1"/>
    <col min="3591" max="3591" width="6.5703125" customWidth="1"/>
    <col min="3592" max="3593" width="7.42578125" bestFit="1" customWidth="1"/>
    <col min="3594" max="3594" width="5.42578125" bestFit="1" customWidth="1"/>
    <col min="3595" max="3595" width="7.42578125" bestFit="1" customWidth="1"/>
    <col min="3596" max="3596" width="5.42578125" bestFit="1" customWidth="1"/>
    <col min="3597" max="3597" width="7.42578125" bestFit="1" customWidth="1"/>
    <col min="3598" max="3598" width="6.42578125" bestFit="1" customWidth="1"/>
    <col min="3599" max="3600" width="5.42578125" bestFit="1" customWidth="1"/>
    <col min="3601" max="3601" width="7.42578125" bestFit="1" customWidth="1"/>
    <col min="3602" max="3603" width="5.42578125" bestFit="1" customWidth="1"/>
    <col min="3604" max="3604" width="7" customWidth="1"/>
    <col min="3605" max="3605" width="4.85546875" bestFit="1" customWidth="1"/>
    <col min="3606" max="3606" width="6" bestFit="1" customWidth="1"/>
    <col min="3607" max="3607" width="5.42578125" bestFit="1" customWidth="1"/>
    <col min="3608" max="3608" width="6.42578125" bestFit="1" customWidth="1"/>
    <col min="3609" max="3609" width="4.42578125" bestFit="1" customWidth="1"/>
    <col min="3843" max="3843" width="29.85546875" bestFit="1" customWidth="1"/>
    <col min="3844" max="3844" width="5.28515625" bestFit="1" customWidth="1"/>
    <col min="3846" max="3846" width="6.5703125" bestFit="1" customWidth="1"/>
    <col min="3847" max="3847" width="6.5703125" customWidth="1"/>
    <col min="3848" max="3849" width="7.42578125" bestFit="1" customWidth="1"/>
    <col min="3850" max="3850" width="5.42578125" bestFit="1" customWidth="1"/>
    <col min="3851" max="3851" width="7.42578125" bestFit="1" customWidth="1"/>
    <col min="3852" max="3852" width="5.42578125" bestFit="1" customWidth="1"/>
    <col min="3853" max="3853" width="7.42578125" bestFit="1" customWidth="1"/>
    <col min="3854" max="3854" width="6.42578125" bestFit="1" customWidth="1"/>
    <col min="3855" max="3856" width="5.42578125" bestFit="1" customWidth="1"/>
    <col min="3857" max="3857" width="7.42578125" bestFit="1" customWidth="1"/>
    <col min="3858" max="3859" width="5.42578125" bestFit="1" customWidth="1"/>
    <col min="3860" max="3860" width="7" customWidth="1"/>
    <col min="3861" max="3861" width="4.85546875" bestFit="1" customWidth="1"/>
    <col min="3862" max="3862" width="6" bestFit="1" customWidth="1"/>
    <col min="3863" max="3863" width="5.42578125" bestFit="1" customWidth="1"/>
    <col min="3864" max="3864" width="6.42578125" bestFit="1" customWidth="1"/>
    <col min="3865" max="3865" width="4.42578125" bestFit="1" customWidth="1"/>
    <col min="4099" max="4099" width="29.85546875" bestFit="1" customWidth="1"/>
    <col min="4100" max="4100" width="5.28515625" bestFit="1" customWidth="1"/>
    <col min="4102" max="4102" width="6.5703125" bestFit="1" customWidth="1"/>
    <col min="4103" max="4103" width="6.5703125" customWidth="1"/>
    <col min="4104" max="4105" width="7.42578125" bestFit="1" customWidth="1"/>
    <col min="4106" max="4106" width="5.42578125" bestFit="1" customWidth="1"/>
    <col min="4107" max="4107" width="7.42578125" bestFit="1" customWidth="1"/>
    <col min="4108" max="4108" width="5.42578125" bestFit="1" customWidth="1"/>
    <col min="4109" max="4109" width="7.42578125" bestFit="1" customWidth="1"/>
    <col min="4110" max="4110" width="6.42578125" bestFit="1" customWidth="1"/>
    <col min="4111" max="4112" width="5.42578125" bestFit="1" customWidth="1"/>
    <col min="4113" max="4113" width="7.42578125" bestFit="1" customWidth="1"/>
    <col min="4114" max="4115" width="5.42578125" bestFit="1" customWidth="1"/>
    <col min="4116" max="4116" width="7" customWidth="1"/>
    <col min="4117" max="4117" width="4.85546875" bestFit="1" customWidth="1"/>
    <col min="4118" max="4118" width="6" bestFit="1" customWidth="1"/>
    <col min="4119" max="4119" width="5.42578125" bestFit="1" customWidth="1"/>
    <col min="4120" max="4120" width="6.42578125" bestFit="1" customWidth="1"/>
    <col min="4121" max="4121" width="4.42578125" bestFit="1" customWidth="1"/>
    <col min="4355" max="4355" width="29.85546875" bestFit="1" customWidth="1"/>
    <col min="4356" max="4356" width="5.28515625" bestFit="1" customWidth="1"/>
    <col min="4358" max="4358" width="6.5703125" bestFit="1" customWidth="1"/>
    <col min="4359" max="4359" width="6.5703125" customWidth="1"/>
    <col min="4360" max="4361" width="7.42578125" bestFit="1" customWidth="1"/>
    <col min="4362" max="4362" width="5.42578125" bestFit="1" customWidth="1"/>
    <col min="4363" max="4363" width="7.42578125" bestFit="1" customWidth="1"/>
    <col min="4364" max="4364" width="5.42578125" bestFit="1" customWidth="1"/>
    <col min="4365" max="4365" width="7.42578125" bestFit="1" customWidth="1"/>
    <col min="4366" max="4366" width="6.42578125" bestFit="1" customWidth="1"/>
    <col min="4367" max="4368" width="5.42578125" bestFit="1" customWidth="1"/>
    <col min="4369" max="4369" width="7.42578125" bestFit="1" customWidth="1"/>
    <col min="4370" max="4371" width="5.42578125" bestFit="1" customWidth="1"/>
    <col min="4372" max="4372" width="7" customWidth="1"/>
    <col min="4373" max="4373" width="4.85546875" bestFit="1" customWidth="1"/>
    <col min="4374" max="4374" width="6" bestFit="1" customWidth="1"/>
    <col min="4375" max="4375" width="5.42578125" bestFit="1" customWidth="1"/>
    <col min="4376" max="4376" width="6.42578125" bestFit="1" customWidth="1"/>
    <col min="4377" max="4377" width="4.42578125" bestFit="1" customWidth="1"/>
    <col min="4611" max="4611" width="29.85546875" bestFit="1" customWidth="1"/>
    <col min="4612" max="4612" width="5.28515625" bestFit="1" customWidth="1"/>
    <col min="4614" max="4614" width="6.5703125" bestFit="1" customWidth="1"/>
    <col min="4615" max="4615" width="6.5703125" customWidth="1"/>
    <col min="4616" max="4617" width="7.42578125" bestFit="1" customWidth="1"/>
    <col min="4618" max="4618" width="5.42578125" bestFit="1" customWidth="1"/>
    <col min="4619" max="4619" width="7.42578125" bestFit="1" customWidth="1"/>
    <col min="4620" max="4620" width="5.42578125" bestFit="1" customWidth="1"/>
    <col min="4621" max="4621" width="7.42578125" bestFit="1" customWidth="1"/>
    <col min="4622" max="4622" width="6.42578125" bestFit="1" customWidth="1"/>
    <col min="4623" max="4624" width="5.42578125" bestFit="1" customWidth="1"/>
    <col min="4625" max="4625" width="7.42578125" bestFit="1" customWidth="1"/>
    <col min="4626" max="4627" width="5.42578125" bestFit="1" customWidth="1"/>
    <col min="4628" max="4628" width="7" customWidth="1"/>
    <col min="4629" max="4629" width="4.85546875" bestFit="1" customWidth="1"/>
    <col min="4630" max="4630" width="6" bestFit="1" customWidth="1"/>
    <col min="4631" max="4631" width="5.42578125" bestFit="1" customWidth="1"/>
    <col min="4632" max="4632" width="6.42578125" bestFit="1" customWidth="1"/>
    <col min="4633" max="4633" width="4.42578125" bestFit="1" customWidth="1"/>
    <col min="4867" max="4867" width="29.85546875" bestFit="1" customWidth="1"/>
    <col min="4868" max="4868" width="5.28515625" bestFit="1" customWidth="1"/>
    <col min="4870" max="4870" width="6.5703125" bestFit="1" customWidth="1"/>
    <col min="4871" max="4871" width="6.5703125" customWidth="1"/>
    <col min="4872" max="4873" width="7.42578125" bestFit="1" customWidth="1"/>
    <col min="4874" max="4874" width="5.42578125" bestFit="1" customWidth="1"/>
    <col min="4875" max="4875" width="7.42578125" bestFit="1" customWidth="1"/>
    <col min="4876" max="4876" width="5.42578125" bestFit="1" customWidth="1"/>
    <col min="4877" max="4877" width="7.42578125" bestFit="1" customWidth="1"/>
    <col min="4878" max="4878" width="6.42578125" bestFit="1" customWidth="1"/>
    <col min="4879" max="4880" width="5.42578125" bestFit="1" customWidth="1"/>
    <col min="4881" max="4881" width="7.42578125" bestFit="1" customWidth="1"/>
    <col min="4882" max="4883" width="5.42578125" bestFit="1" customWidth="1"/>
    <col min="4884" max="4884" width="7" customWidth="1"/>
    <col min="4885" max="4885" width="4.85546875" bestFit="1" customWidth="1"/>
    <col min="4886" max="4886" width="6" bestFit="1" customWidth="1"/>
    <col min="4887" max="4887" width="5.42578125" bestFit="1" customWidth="1"/>
    <col min="4888" max="4888" width="6.42578125" bestFit="1" customWidth="1"/>
    <col min="4889" max="4889" width="4.42578125" bestFit="1" customWidth="1"/>
    <col min="5123" max="5123" width="29.85546875" bestFit="1" customWidth="1"/>
    <col min="5124" max="5124" width="5.28515625" bestFit="1" customWidth="1"/>
    <col min="5126" max="5126" width="6.5703125" bestFit="1" customWidth="1"/>
    <col min="5127" max="5127" width="6.5703125" customWidth="1"/>
    <col min="5128" max="5129" width="7.42578125" bestFit="1" customWidth="1"/>
    <col min="5130" max="5130" width="5.42578125" bestFit="1" customWidth="1"/>
    <col min="5131" max="5131" width="7.42578125" bestFit="1" customWidth="1"/>
    <col min="5132" max="5132" width="5.42578125" bestFit="1" customWidth="1"/>
    <col min="5133" max="5133" width="7.42578125" bestFit="1" customWidth="1"/>
    <col min="5134" max="5134" width="6.42578125" bestFit="1" customWidth="1"/>
    <col min="5135" max="5136" width="5.42578125" bestFit="1" customWidth="1"/>
    <col min="5137" max="5137" width="7.42578125" bestFit="1" customWidth="1"/>
    <col min="5138" max="5139" width="5.42578125" bestFit="1" customWidth="1"/>
    <col min="5140" max="5140" width="7" customWidth="1"/>
    <col min="5141" max="5141" width="4.85546875" bestFit="1" customWidth="1"/>
    <col min="5142" max="5142" width="6" bestFit="1" customWidth="1"/>
    <col min="5143" max="5143" width="5.42578125" bestFit="1" customWidth="1"/>
    <col min="5144" max="5144" width="6.42578125" bestFit="1" customWidth="1"/>
    <col min="5145" max="5145" width="4.42578125" bestFit="1" customWidth="1"/>
    <col min="5379" max="5379" width="29.85546875" bestFit="1" customWidth="1"/>
    <col min="5380" max="5380" width="5.28515625" bestFit="1" customWidth="1"/>
    <col min="5382" max="5382" width="6.5703125" bestFit="1" customWidth="1"/>
    <col min="5383" max="5383" width="6.5703125" customWidth="1"/>
    <col min="5384" max="5385" width="7.42578125" bestFit="1" customWidth="1"/>
    <col min="5386" max="5386" width="5.42578125" bestFit="1" customWidth="1"/>
    <col min="5387" max="5387" width="7.42578125" bestFit="1" customWidth="1"/>
    <col min="5388" max="5388" width="5.42578125" bestFit="1" customWidth="1"/>
    <col min="5389" max="5389" width="7.42578125" bestFit="1" customWidth="1"/>
    <col min="5390" max="5390" width="6.42578125" bestFit="1" customWidth="1"/>
    <col min="5391" max="5392" width="5.42578125" bestFit="1" customWidth="1"/>
    <col min="5393" max="5393" width="7.42578125" bestFit="1" customWidth="1"/>
    <col min="5394" max="5395" width="5.42578125" bestFit="1" customWidth="1"/>
    <col min="5396" max="5396" width="7" customWidth="1"/>
    <col min="5397" max="5397" width="4.85546875" bestFit="1" customWidth="1"/>
    <col min="5398" max="5398" width="6" bestFit="1" customWidth="1"/>
    <col min="5399" max="5399" width="5.42578125" bestFit="1" customWidth="1"/>
    <col min="5400" max="5400" width="6.42578125" bestFit="1" customWidth="1"/>
    <col min="5401" max="5401" width="4.42578125" bestFit="1" customWidth="1"/>
    <col min="5635" max="5635" width="29.85546875" bestFit="1" customWidth="1"/>
    <col min="5636" max="5636" width="5.28515625" bestFit="1" customWidth="1"/>
    <col min="5638" max="5638" width="6.5703125" bestFit="1" customWidth="1"/>
    <col min="5639" max="5639" width="6.5703125" customWidth="1"/>
    <col min="5640" max="5641" width="7.42578125" bestFit="1" customWidth="1"/>
    <col min="5642" max="5642" width="5.42578125" bestFit="1" customWidth="1"/>
    <col min="5643" max="5643" width="7.42578125" bestFit="1" customWidth="1"/>
    <col min="5644" max="5644" width="5.42578125" bestFit="1" customWidth="1"/>
    <col min="5645" max="5645" width="7.42578125" bestFit="1" customWidth="1"/>
    <col min="5646" max="5646" width="6.42578125" bestFit="1" customWidth="1"/>
    <col min="5647" max="5648" width="5.42578125" bestFit="1" customWidth="1"/>
    <col min="5649" max="5649" width="7.42578125" bestFit="1" customWidth="1"/>
    <col min="5650" max="5651" width="5.42578125" bestFit="1" customWidth="1"/>
    <col min="5652" max="5652" width="7" customWidth="1"/>
    <col min="5653" max="5653" width="4.85546875" bestFit="1" customWidth="1"/>
    <col min="5654" max="5654" width="6" bestFit="1" customWidth="1"/>
    <col min="5655" max="5655" width="5.42578125" bestFit="1" customWidth="1"/>
    <col min="5656" max="5656" width="6.42578125" bestFit="1" customWidth="1"/>
    <col min="5657" max="5657" width="4.42578125" bestFit="1" customWidth="1"/>
    <col min="5891" max="5891" width="29.85546875" bestFit="1" customWidth="1"/>
    <col min="5892" max="5892" width="5.28515625" bestFit="1" customWidth="1"/>
    <col min="5894" max="5894" width="6.5703125" bestFit="1" customWidth="1"/>
    <col min="5895" max="5895" width="6.5703125" customWidth="1"/>
    <col min="5896" max="5897" width="7.42578125" bestFit="1" customWidth="1"/>
    <col min="5898" max="5898" width="5.42578125" bestFit="1" customWidth="1"/>
    <col min="5899" max="5899" width="7.42578125" bestFit="1" customWidth="1"/>
    <col min="5900" max="5900" width="5.42578125" bestFit="1" customWidth="1"/>
    <col min="5901" max="5901" width="7.42578125" bestFit="1" customWidth="1"/>
    <col min="5902" max="5902" width="6.42578125" bestFit="1" customWidth="1"/>
    <col min="5903" max="5904" width="5.42578125" bestFit="1" customWidth="1"/>
    <col min="5905" max="5905" width="7.42578125" bestFit="1" customWidth="1"/>
    <col min="5906" max="5907" width="5.42578125" bestFit="1" customWidth="1"/>
    <col min="5908" max="5908" width="7" customWidth="1"/>
    <col min="5909" max="5909" width="4.85546875" bestFit="1" customWidth="1"/>
    <col min="5910" max="5910" width="6" bestFit="1" customWidth="1"/>
    <col min="5911" max="5911" width="5.42578125" bestFit="1" customWidth="1"/>
    <col min="5912" max="5912" width="6.42578125" bestFit="1" customWidth="1"/>
    <col min="5913" max="5913" width="4.42578125" bestFit="1" customWidth="1"/>
    <col min="6147" max="6147" width="29.85546875" bestFit="1" customWidth="1"/>
    <col min="6148" max="6148" width="5.28515625" bestFit="1" customWidth="1"/>
    <col min="6150" max="6150" width="6.5703125" bestFit="1" customWidth="1"/>
    <col min="6151" max="6151" width="6.5703125" customWidth="1"/>
    <col min="6152" max="6153" width="7.42578125" bestFit="1" customWidth="1"/>
    <col min="6154" max="6154" width="5.42578125" bestFit="1" customWidth="1"/>
    <col min="6155" max="6155" width="7.42578125" bestFit="1" customWidth="1"/>
    <col min="6156" max="6156" width="5.42578125" bestFit="1" customWidth="1"/>
    <col min="6157" max="6157" width="7.42578125" bestFit="1" customWidth="1"/>
    <col min="6158" max="6158" width="6.42578125" bestFit="1" customWidth="1"/>
    <col min="6159" max="6160" width="5.42578125" bestFit="1" customWidth="1"/>
    <col min="6161" max="6161" width="7.42578125" bestFit="1" customWidth="1"/>
    <col min="6162" max="6163" width="5.42578125" bestFit="1" customWidth="1"/>
    <col min="6164" max="6164" width="7" customWidth="1"/>
    <col min="6165" max="6165" width="4.85546875" bestFit="1" customWidth="1"/>
    <col min="6166" max="6166" width="6" bestFit="1" customWidth="1"/>
    <col min="6167" max="6167" width="5.42578125" bestFit="1" customWidth="1"/>
    <col min="6168" max="6168" width="6.42578125" bestFit="1" customWidth="1"/>
    <col min="6169" max="6169" width="4.42578125" bestFit="1" customWidth="1"/>
    <col min="6403" max="6403" width="29.85546875" bestFit="1" customWidth="1"/>
    <col min="6404" max="6404" width="5.28515625" bestFit="1" customWidth="1"/>
    <col min="6406" max="6406" width="6.5703125" bestFit="1" customWidth="1"/>
    <col min="6407" max="6407" width="6.5703125" customWidth="1"/>
    <col min="6408" max="6409" width="7.42578125" bestFit="1" customWidth="1"/>
    <col min="6410" max="6410" width="5.42578125" bestFit="1" customWidth="1"/>
    <col min="6411" max="6411" width="7.42578125" bestFit="1" customWidth="1"/>
    <col min="6412" max="6412" width="5.42578125" bestFit="1" customWidth="1"/>
    <col min="6413" max="6413" width="7.42578125" bestFit="1" customWidth="1"/>
    <col min="6414" max="6414" width="6.42578125" bestFit="1" customWidth="1"/>
    <col min="6415" max="6416" width="5.42578125" bestFit="1" customWidth="1"/>
    <col min="6417" max="6417" width="7.42578125" bestFit="1" customWidth="1"/>
    <col min="6418" max="6419" width="5.42578125" bestFit="1" customWidth="1"/>
    <col min="6420" max="6420" width="7" customWidth="1"/>
    <col min="6421" max="6421" width="4.85546875" bestFit="1" customWidth="1"/>
    <col min="6422" max="6422" width="6" bestFit="1" customWidth="1"/>
    <col min="6423" max="6423" width="5.42578125" bestFit="1" customWidth="1"/>
    <col min="6424" max="6424" width="6.42578125" bestFit="1" customWidth="1"/>
    <col min="6425" max="6425" width="4.42578125" bestFit="1" customWidth="1"/>
    <col min="6659" max="6659" width="29.85546875" bestFit="1" customWidth="1"/>
    <col min="6660" max="6660" width="5.28515625" bestFit="1" customWidth="1"/>
    <col min="6662" max="6662" width="6.5703125" bestFit="1" customWidth="1"/>
    <col min="6663" max="6663" width="6.5703125" customWidth="1"/>
    <col min="6664" max="6665" width="7.42578125" bestFit="1" customWidth="1"/>
    <col min="6666" max="6666" width="5.42578125" bestFit="1" customWidth="1"/>
    <col min="6667" max="6667" width="7.42578125" bestFit="1" customWidth="1"/>
    <col min="6668" max="6668" width="5.42578125" bestFit="1" customWidth="1"/>
    <col min="6669" max="6669" width="7.42578125" bestFit="1" customWidth="1"/>
    <col min="6670" max="6670" width="6.42578125" bestFit="1" customWidth="1"/>
    <col min="6671" max="6672" width="5.42578125" bestFit="1" customWidth="1"/>
    <col min="6673" max="6673" width="7.42578125" bestFit="1" customWidth="1"/>
    <col min="6674" max="6675" width="5.42578125" bestFit="1" customWidth="1"/>
    <col min="6676" max="6676" width="7" customWidth="1"/>
    <col min="6677" max="6677" width="4.85546875" bestFit="1" customWidth="1"/>
    <col min="6678" max="6678" width="6" bestFit="1" customWidth="1"/>
    <col min="6679" max="6679" width="5.42578125" bestFit="1" customWidth="1"/>
    <col min="6680" max="6680" width="6.42578125" bestFit="1" customWidth="1"/>
    <col min="6681" max="6681" width="4.42578125" bestFit="1" customWidth="1"/>
    <col min="6915" max="6915" width="29.85546875" bestFit="1" customWidth="1"/>
    <col min="6916" max="6916" width="5.28515625" bestFit="1" customWidth="1"/>
    <col min="6918" max="6918" width="6.5703125" bestFit="1" customWidth="1"/>
    <col min="6919" max="6919" width="6.5703125" customWidth="1"/>
    <col min="6920" max="6921" width="7.42578125" bestFit="1" customWidth="1"/>
    <col min="6922" max="6922" width="5.42578125" bestFit="1" customWidth="1"/>
    <col min="6923" max="6923" width="7.42578125" bestFit="1" customWidth="1"/>
    <col min="6924" max="6924" width="5.42578125" bestFit="1" customWidth="1"/>
    <col min="6925" max="6925" width="7.42578125" bestFit="1" customWidth="1"/>
    <col min="6926" max="6926" width="6.42578125" bestFit="1" customWidth="1"/>
    <col min="6927" max="6928" width="5.42578125" bestFit="1" customWidth="1"/>
    <col min="6929" max="6929" width="7.42578125" bestFit="1" customWidth="1"/>
    <col min="6930" max="6931" width="5.42578125" bestFit="1" customWidth="1"/>
    <col min="6932" max="6932" width="7" customWidth="1"/>
    <col min="6933" max="6933" width="4.85546875" bestFit="1" customWidth="1"/>
    <col min="6934" max="6934" width="6" bestFit="1" customWidth="1"/>
    <col min="6935" max="6935" width="5.42578125" bestFit="1" customWidth="1"/>
    <col min="6936" max="6936" width="6.42578125" bestFit="1" customWidth="1"/>
    <col min="6937" max="6937" width="4.42578125" bestFit="1" customWidth="1"/>
    <col min="7171" max="7171" width="29.85546875" bestFit="1" customWidth="1"/>
    <col min="7172" max="7172" width="5.28515625" bestFit="1" customWidth="1"/>
    <col min="7174" max="7174" width="6.5703125" bestFit="1" customWidth="1"/>
    <col min="7175" max="7175" width="6.5703125" customWidth="1"/>
    <col min="7176" max="7177" width="7.42578125" bestFit="1" customWidth="1"/>
    <col min="7178" max="7178" width="5.42578125" bestFit="1" customWidth="1"/>
    <col min="7179" max="7179" width="7.42578125" bestFit="1" customWidth="1"/>
    <col min="7180" max="7180" width="5.42578125" bestFit="1" customWidth="1"/>
    <col min="7181" max="7181" width="7.42578125" bestFit="1" customWidth="1"/>
    <col min="7182" max="7182" width="6.42578125" bestFit="1" customWidth="1"/>
    <col min="7183" max="7184" width="5.42578125" bestFit="1" customWidth="1"/>
    <col min="7185" max="7185" width="7.42578125" bestFit="1" customWidth="1"/>
    <col min="7186" max="7187" width="5.42578125" bestFit="1" customWidth="1"/>
    <col min="7188" max="7188" width="7" customWidth="1"/>
    <col min="7189" max="7189" width="4.85546875" bestFit="1" customWidth="1"/>
    <col min="7190" max="7190" width="6" bestFit="1" customWidth="1"/>
    <col min="7191" max="7191" width="5.42578125" bestFit="1" customWidth="1"/>
    <col min="7192" max="7192" width="6.42578125" bestFit="1" customWidth="1"/>
    <col min="7193" max="7193" width="4.42578125" bestFit="1" customWidth="1"/>
    <col min="7427" max="7427" width="29.85546875" bestFit="1" customWidth="1"/>
    <col min="7428" max="7428" width="5.28515625" bestFit="1" customWidth="1"/>
    <col min="7430" max="7430" width="6.5703125" bestFit="1" customWidth="1"/>
    <col min="7431" max="7431" width="6.5703125" customWidth="1"/>
    <col min="7432" max="7433" width="7.42578125" bestFit="1" customWidth="1"/>
    <col min="7434" max="7434" width="5.42578125" bestFit="1" customWidth="1"/>
    <col min="7435" max="7435" width="7.42578125" bestFit="1" customWidth="1"/>
    <col min="7436" max="7436" width="5.42578125" bestFit="1" customWidth="1"/>
    <col min="7437" max="7437" width="7.42578125" bestFit="1" customWidth="1"/>
    <col min="7438" max="7438" width="6.42578125" bestFit="1" customWidth="1"/>
    <col min="7439" max="7440" width="5.42578125" bestFit="1" customWidth="1"/>
    <col min="7441" max="7441" width="7.42578125" bestFit="1" customWidth="1"/>
    <col min="7442" max="7443" width="5.42578125" bestFit="1" customWidth="1"/>
    <col min="7444" max="7444" width="7" customWidth="1"/>
    <col min="7445" max="7445" width="4.85546875" bestFit="1" customWidth="1"/>
    <col min="7446" max="7446" width="6" bestFit="1" customWidth="1"/>
    <col min="7447" max="7447" width="5.42578125" bestFit="1" customWidth="1"/>
    <col min="7448" max="7448" width="6.42578125" bestFit="1" customWidth="1"/>
    <col min="7449" max="7449" width="4.42578125" bestFit="1" customWidth="1"/>
    <col min="7683" max="7683" width="29.85546875" bestFit="1" customWidth="1"/>
    <col min="7684" max="7684" width="5.28515625" bestFit="1" customWidth="1"/>
    <col min="7686" max="7686" width="6.5703125" bestFit="1" customWidth="1"/>
    <col min="7687" max="7687" width="6.5703125" customWidth="1"/>
    <col min="7688" max="7689" width="7.42578125" bestFit="1" customWidth="1"/>
    <col min="7690" max="7690" width="5.42578125" bestFit="1" customWidth="1"/>
    <col min="7691" max="7691" width="7.42578125" bestFit="1" customWidth="1"/>
    <col min="7692" max="7692" width="5.42578125" bestFit="1" customWidth="1"/>
    <col min="7693" max="7693" width="7.42578125" bestFit="1" customWidth="1"/>
    <col min="7694" max="7694" width="6.42578125" bestFit="1" customWidth="1"/>
    <col min="7695" max="7696" width="5.42578125" bestFit="1" customWidth="1"/>
    <col min="7697" max="7697" width="7.42578125" bestFit="1" customWidth="1"/>
    <col min="7698" max="7699" width="5.42578125" bestFit="1" customWidth="1"/>
    <col min="7700" max="7700" width="7" customWidth="1"/>
    <col min="7701" max="7701" width="4.85546875" bestFit="1" customWidth="1"/>
    <col min="7702" max="7702" width="6" bestFit="1" customWidth="1"/>
    <col min="7703" max="7703" width="5.42578125" bestFit="1" customWidth="1"/>
    <col min="7704" max="7704" width="6.42578125" bestFit="1" customWidth="1"/>
    <col min="7705" max="7705" width="4.42578125" bestFit="1" customWidth="1"/>
    <col min="7939" max="7939" width="29.85546875" bestFit="1" customWidth="1"/>
    <col min="7940" max="7940" width="5.28515625" bestFit="1" customWidth="1"/>
    <col min="7942" max="7942" width="6.5703125" bestFit="1" customWidth="1"/>
    <col min="7943" max="7943" width="6.5703125" customWidth="1"/>
    <col min="7944" max="7945" width="7.42578125" bestFit="1" customWidth="1"/>
    <col min="7946" max="7946" width="5.42578125" bestFit="1" customWidth="1"/>
    <col min="7947" max="7947" width="7.42578125" bestFit="1" customWidth="1"/>
    <col min="7948" max="7948" width="5.42578125" bestFit="1" customWidth="1"/>
    <col min="7949" max="7949" width="7.42578125" bestFit="1" customWidth="1"/>
    <col min="7950" max="7950" width="6.42578125" bestFit="1" customWidth="1"/>
    <col min="7951" max="7952" width="5.42578125" bestFit="1" customWidth="1"/>
    <col min="7953" max="7953" width="7.42578125" bestFit="1" customWidth="1"/>
    <col min="7954" max="7955" width="5.42578125" bestFit="1" customWidth="1"/>
    <col min="7956" max="7956" width="7" customWidth="1"/>
    <col min="7957" max="7957" width="4.85546875" bestFit="1" customWidth="1"/>
    <col min="7958" max="7958" width="6" bestFit="1" customWidth="1"/>
    <col min="7959" max="7959" width="5.42578125" bestFit="1" customWidth="1"/>
    <col min="7960" max="7960" width="6.42578125" bestFit="1" customWidth="1"/>
    <col min="7961" max="7961" width="4.42578125" bestFit="1" customWidth="1"/>
    <col min="8195" max="8195" width="29.85546875" bestFit="1" customWidth="1"/>
    <col min="8196" max="8196" width="5.28515625" bestFit="1" customWidth="1"/>
    <col min="8198" max="8198" width="6.5703125" bestFit="1" customWidth="1"/>
    <col min="8199" max="8199" width="6.5703125" customWidth="1"/>
    <col min="8200" max="8201" width="7.42578125" bestFit="1" customWidth="1"/>
    <col min="8202" max="8202" width="5.42578125" bestFit="1" customWidth="1"/>
    <col min="8203" max="8203" width="7.42578125" bestFit="1" customWidth="1"/>
    <col min="8204" max="8204" width="5.42578125" bestFit="1" customWidth="1"/>
    <col min="8205" max="8205" width="7.42578125" bestFit="1" customWidth="1"/>
    <col min="8206" max="8206" width="6.42578125" bestFit="1" customWidth="1"/>
    <col min="8207" max="8208" width="5.42578125" bestFit="1" customWidth="1"/>
    <col min="8209" max="8209" width="7.42578125" bestFit="1" customWidth="1"/>
    <col min="8210" max="8211" width="5.42578125" bestFit="1" customWidth="1"/>
    <col min="8212" max="8212" width="7" customWidth="1"/>
    <col min="8213" max="8213" width="4.85546875" bestFit="1" customWidth="1"/>
    <col min="8214" max="8214" width="6" bestFit="1" customWidth="1"/>
    <col min="8215" max="8215" width="5.42578125" bestFit="1" customWidth="1"/>
    <col min="8216" max="8216" width="6.42578125" bestFit="1" customWidth="1"/>
    <col min="8217" max="8217" width="4.42578125" bestFit="1" customWidth="1"/>
    <col min="8451" max="8451" width="29.85546875" bestFit="1" customWidth="1"/>
    <col min="8452" max="8452" width="5.28515625" bestFit="1" customWidth="1"/>
    <col min="8454" max="8454" width="6.5703125" bestFit="1" customWidth="1"/>
    <col min="8455" max="8455" width="6.5703125" customWidth="1"/>
    <col min="8456" max="8457" width="7.42578125" bestFit="1" customWidth="1"/>
    <col min="8458" max="8458" width="5.42578125" bestFit="1" customWidth="1"/>
    <col min="8459" max="8459" width="7.42578125" bestFit="1" customWidth="1"/>
    <col min="8460" max="8460" width="5.42578125" bestFit="1" customWidth="1"/>
    <col min="8461" max="8461" width="7.42578125" bestFit="1" customWidth="1"/>
    <col min="8462" max="8462" width="6.42578125" bestFit="1" customWidth="1"/>
    <col min="8463" max="8464" width="5.42578125" bestFit="1" customWidth="1"/>
    <col min="8465" max="8465" width="7.42578125" bestFit="1" customWidth="1"/>
    <col min="8466" max="8467" width="5.42578125" bestFit="1" customWidth="1"/>
    <col min="8468" max="8468" width="7" customWidth="1"/>
    <col min="8469" max="8469" width="4.85546875" bestFit="1" customWidth="1"/>
    <col min="8470" max="8470" width="6" bestFit="1" customWidth="1"/>
    <col min="8471" max="8471" width="5.42578125" bestFit="1" customWidth="1"/>
    <col min="8472" max="8472" width="6.42578125" bestFit="1" customWidth="1"/>
    <col min="8473" max="8473" width="4.42578125" bestFit="1" customWidth="1"/>
    <col min="8707" max="8707" width="29.85546875" bestFit="1" customWidth="1"/>
    <col min="8708" max="8708" width="5.28515625" bestFit="1" customWidth="1"/>
    <col min="8710" max="8710" width="6.5703125" bestFit="1" customWidth="1"/>
    <col min="8711" max="8711" width="6.5703125" customWidth="1"/>
    <col min="8712" max="8713" width="7.42578125" bestFit="1" customWidth="1"/>
    <col min="8714" max="8714" width="5.42578125" bestFit="1" customWidth="1"/>
    <col min="8715" max="8715" width="7.42578125" bestFit="1" customWidth="1"/>
    <col min="8716" max="8716" width="5.42578125" bestFit="1" customWidth="1"/>
    <col min="8717" max="8717" width="7.42578125" bestFit="1" customWidth="1"/>
    <col min="8718" max="8718" width="6.42578125" bestFit="1" customWidth="1"/>
    <col min="8719" max="8720" width="5.42578125" bestFit="1" customWidth="1"/>
    <col min="8721" max="8721" width="7.42578125" bestFit="1" customWidth="1"/>
    <col min="8722" max="8723" width="5.42578125" bestFit="1" customWidth="1"/>
    <col min="8724" max="8724" width="7" customWidth="1"/>
    <col min="8725" max="8725" width="4.85546875" bestFit="1" customWidth="1"/>
    <col min="8726" max="8726" width="6" bestFit="1" customWidth="1"/>
    <col min="8727" max="8727" width="5.42578125" bestFit="1" customWidth="1"/>
    <col min="8728" max="8728" width="6.42578125" bestFit="1" customWidth="1"/>
    <col min="8729" max="8729" width="4.42578125" bestFit="1" customWidth="1"/>
    <col min="8963" max="8963" width="29.85546875" bestFit="1" customWidth="1"/>
    <col min="8964" max="8964" width="5.28515625" bestFit="1" customWidth="1"/>
    <col min="8966" max="8966" width="6.5703125" bestFit="1" customWidth="1"/>
    <col min="8967" max="8967" width="6.5703125" customWidth="1"/>
    <col min="8968" max="8969" width="7.42578125" bestFit="1" customWidth="1"/>
    <col min="8970" max="8970" width="5.42578125" bestFit="1" customWidth="1"/>
    <col min="8971" max="8971" width="7.42578125" bestFit="1" customWidth="1"/>
    <col min="8972" max="8972" width="5.42578125" bestFit="1" customWidth="1"/>
    <col min="8973" max="8973" width="7.42578125" bestFit="1" customWidth="1"/>
    <col min="8974" max="8974" width="6.42578125" bestFit="1" customWidth="1"/>
    <col min="8975" max="8976" width="5.42578125" bestFit="1" customWidth="1"/>
    <col min="8977" max="8977" width="7.42578125" bestFit="1" customWidth="1"/>
    <col min="8978" max="8979" width="5.42578125" bestFit="1" customWidth="1"/>
    <col min="8980" max="8980" width="7" customWidth="1"/>
    <col min="8981" max="8981" width="4.85546875" bestFit="1" customWidth="1"/>
    <col min="8982" max="8982" width="6" bestFit="1" customWidth="1"/>
    <col min="8983" max="8983" width="5.42578125" bestFit="1" customWidth="1"/>
    <col min="8984" max="8984" width="6.42578125" bestFit="1" customWidth="1"/>
    <col min="8985" max="8985" width="4.42578125" bestFit="1" customWidth="1"/>
    <col min="9219" max="9219" width="29.85546875" bestFit="1" customWidth="1"/>
    <col min="9220" max="9220" width="5.28515625" bestFit="1" customWidth="1"/>
    <col min="9222" max="9222" width="6.5703125" bestFit="1" customWidth="1"/>
    <col min="9223" max="9223" width="6.5703125" customWidth="1"/>
    <col min="9224" max="9225" width="7.42578125" bestFit="1" customWidth="1"/>
    <col min="9226" max="9226" width="5.42578125" bestFit="1" customWidth="1"/>
    <col min="9227" max="9227" width="7.42578125" bestFit="1" customWidth="1"/>
    <col min="9228" max="9228" width="5.42578125" bestFit="1" customWidth="1"/>
    <col min="9229" max="9229" width="7.42578125" bestFit="1" customWidth="1"/>
    <col min="9230" max="9230" width="6.42578125" bestFit="1" customWidth="1"/>
    <col min="9231" max="9232" width="5.42578125" bestFit="1" customWidth="1"/>
    <col min="9233" max="9233" width="7.42578125" bestFit="1" customWidth="1"/>
    <col min="9234" max="9235" width="5.42578125" bestFit="1" customWidth="1"/>
    <col min="9236" max="9236" width="7" customWidth="1"/>
    <col min="9237" max="9237" width="4.85546875" bestFit="1" customWidth="1"/>
    <col min="9238" max="9238" width="6" bestFit="1" customWidth="1"/>
    <col min="9239" max="9239" width="5.42578125" bestFit="1" customWidth="1"/>
    <col min="9240" max="9240" width="6.42578125" bestFit="1" customWidth="1"/>
    <col min="9241" max="9241" width="4.42578125" bestFit="1" customWidth="1"/>
    <col min="9475" max="9475" width="29.85546875" bestFit="1" customWidth="1"/>
    <col min="9476" max="9476" width="5.28515625" bestFit="1" customWidth="1"/>
    <col min="9478" max="9478" width="6.5703125" bestFit="1" customWidth="1"/>
    <col min="9479" max="9479" width="6.5703125" customWidth="1"/>
    <col min="9480" max="9481" width="7.42578125" bestFit="1" customWidth="1"/>
    <col min="9482" max="9482" width="5.42578125" bestFit="1" customWidth="1"/>
    <col min="9483" max="9483" width="7.42578125" bestFit="1" customWidth="1"/>
    <col min="9484" max="9484" width="5.42578125" bestFit="1" customWidth="1"/>
    <col min="9485" max="9485" width="7.42578125" bestFit="1" customWidth="1"/>
    <col min="9486" max="9486" width="6.42578125" bestFit="1" customWidth="1"/>
    <col min="9487" max="9488" width="5.42578125" bestFit="1" customWidth="1"/>
    <col min="9489" max="9489" width="7.42578125" bestFit="1" customWidth="1"/>
    <col min="9490" max="9491" width="5.42578125" bestFit="1" customWidth="1"/>
    <col min="9492" max="9492" width="7" customWidth="1"/>
    <col min="9493" max="9493" width="4.85546875" bestFit="1" customWidth="1"/>
    <col min="9494" max="9494" width="6" bestFit="1" customWidth="1"/>
    <col min="9495" max="9495" width="5.42578125" bestFit="1" customWidth="1"/>
    <col min="9496" max="9496" width="6.42578125" bestFit="1" customWidth="1"/>
    <col min="9497" max="9497" width="4.42578125" bestFit="1" customWidth="1"/>
    <col min="9731" max="9731" width="29.85546875" bestFit="1" customWidth="1"/>
    <col min="9732" max="9732" width="5.28515625" bestFit="1" customWidth="1"/>
    <col min="9734" max="9734" width="6.5703125" bestFit="1" customWidth="1"/>
    <col min="9735" max="9735" width="6.5703125" customWidth="1"/>
    <col min="9736" max="9737" width="7.42578125" bestFit="1" customWidth="1"/>
    <col min="9738" max="9738" width="5.42578125" bestFit="1" customWidth="1"/>
    <col min="9739" max="9739" width="7.42578125" bestFit="1" customWidth="1"/>
    <col min="9740" max="9740" width="5.42578125" bestFit="1" customWidth="1"/>
    <col min="9741" max="9741" width="7.42578125" bestFit="1" customWidth="1"/>
    <col min="9742" max="9742" width="6.42578125" bestFit="1" customWidth="1"/>
    <col min="9743" max="9744" width="5.42578125" bestFit="1" customWidth="1"/>
    <col min="9745" max="9745" width="7.42578125" bestFit="1" customWidth="1"/>
    <col min="9746" max="9747" width="5.42578125" bestFit="1" customWidth="1"/>
    <col min="9748" max="9748" width="7" customWidth="1"/>
    <col min="9749" max="9749" width="4.85546875" bestFit="1" customWidth="1"/>
    <col min="9750" max="9750" width="6" bestFit="1" customWidth="1"/>
    <col min="9751" max="9751" width="5.42578125" bestFit="1" customWidth="1"/>
    <col min="9752" max="9752" width="6.42578125" bestFit="1" customWidth="1"/>
    <col min="9753" max="9753" width="4.42578125" bestFit="1" customWidth="1"/>
    <col min="9987" max="9987" width="29.85546875" bestFit="1" customWidth="1"/>
    <col min="9988" max="9988" width="5.28515625" bestFit="1" customWidth="1"/>
    <col min="9990" max="9990" width="6.5703125" bestFit="1" customWidth="1"/>
    <col min="9991" max="9991" width="6.5703125" customWidth="1"/>
    <col min="9992" max="9993" width="7.42578125" bestFit="1" customWidth="1"/>
    <col min="9994" max="9994" width="5.42578125" bestFit="1" customWidth="1"/>
    <col min="9995" max="9995" width="7.42578125" bestFit="1" customWidth="1"/>
    <col min="9996" max="9996" width="5.42578125" bestFit="1" customWidth="1"/>
    <col min="9997" max="9997" width="7.42578125" bestFit="1" customWidth="1"/>
    <col min="9998" max="9998" width="6.42578125" bestFit="1" customWidth="1"/>
    <col min="9999" max="10000" width="5.42578125" bestFit="1" customWidth="1"/>
    <col min="10001" max="10001" width="7.42578125" bestFit="1" customWidth="1"/>
    <col min="10002" max="10003" width="5.42578125" bestFit="1" customWidth="1"/>
    <col min="10004" max="10004" width="7" customWidth="1"/>
    <col min="10005" max="10005" width="4.85546875" bestFit="1" customWidth="1"/>
    <col min="10006" max="10006" width="6" bestFit="1" customWidth="1"/>
    <col min="10007" max="10007" width="5.42578125" bestFit="1" customWidth="1"/>
    <col min="10008" max="10008" width="6.42578125" bestFit="1" customWidth="1"/>
    <col min="10009" max="10009" width="4.42578125" bestFit="1" customWidth="1"/>
    <col min="10243" max="10243" width="29.85546875" bestFit="1" customWidth="1"/>
    <col min="10244" max="10244" width="5.28515625" bestFit="1" customWidth="1"/>
    <col min="10246" max="10246" width="6.5703125" bestFit="1" customWidth="1"/>
    <col min="10247" max="10247" width="6.5703125" customWidth="1"/>
    <col min="10248" max="10249" width="7.42578125" bestFit="1" customWidth="1"/>
    <col min="10250" max="10250" width="5.42578125" bestFit="1" customWidth="1"/>
    <col min="10251" max="10251" width="7.42578125" bestFit="1" customWidth="1"/>
    <col min="10252" max="10252" width="5.42578125" bestFit="1" customWidth="1"/>
    <col min="10253" max="10253" width="7.42578125" bestFit="1" customWidth="1"/>
    <col min="10254" max="10254" width="6.42578125" bestFit="1" customWidth="1"/>
    <col min="10255" max="10256" width="5.42578125" bestFit="1" customWidth="1"/>
    <col min="10257" max="10257" width="7.42578125" bestFit="1" customWidth="1"/>
    <col min="10258" max="10259" width="5.42578125" bestFit="1" customWidth="1"/>
    <col min="10260" max="10260" width="7" customWidth="1"/>
    <col min="10261" max="10261" width="4.85546875" bestFit="1" customWidth="1"/>
    <col min="10262" max="10262" width="6" bestFit="1" customWidth="1"/>
    <col min="10263" max="10263" width="5.42578125" bestFit="1" customWidth="1"/>
    <col min="10264" max="10264" width="6.42578125" bestFit="1" customWidth="1"/>
    <col min="10265" max="10265" width="4.42578125" bestFit="1" customWidth="1"/>
    <col min="10499" max="10499" width="29.85546875" bestFit="1" customWidth="1"/>
    <col min="10500" max="10500" width="5.28515625" bestFit="1" customWidth="1"/>
    <col min="10502" max="10502" width="6.5703125" bestFit="1" customWidth="1"/>
    <col min="10503" max="10503" width="6.5703125" customWidth="1"/>
    <col min="10504" max="10505" width="7.42578125" bestFit="1" customWidth="1"/>
    <col min="10506" max="10506" width="5.42578125" bestFit="1" customWidth="1"/>
    <col min="10507" max="10507" width="7.42578125" bestFit="1" customWidth="1"/>
    <col min="10508" max="10508" width="5.42578125" bestFit="1" customWidth="1"/>
    <col min="10509" max="10509" width="7.42578125" bestFit="1" customWidth="1"/>
    <col min="10510" max="10510" width="6.42578125" bestFit="1" customWidth="1"/>
    <col min="10511" max="10512" width="5.42578125" bestFit="1" customWidth="1"/>
    <col min="10513" max="10513" width="7.42578125" bestFit="1" customWidth="1"/>
    <col min="10514" max="10515" width="5.42578125" bestFit="1" customWidth="1"/>
    <col min="10516" max="10516" width="7" customWidth="1"/>
    <col min="10517" max="10517" width="4.85546875" bestFit="1" customWidth="1"/>
    <col min="10518" max="10518" width="6" bestFit="1" customWidth="1"/>
    <col min="10519" max="10519" width="5.42578125" bestFit="1" customWidth="1"/>
    <col min="10520" max="10520" width="6.42578125" bestFit="1" customWidth="1"/>
    <col min="10521" max="10521" width="4.42578125" bestFit="1" customWidth="1"/>
    <col min="10755" max="10755" width="29.85546875" bestFit="1" customWidth="1"/>
    <col min="10756" max="10756" width="5.28515625" bestFit="1" customWidth="1"/>
    <col min="10758" max="10758" width="6.5703125" bestFit="1" customWidth="1"/>
    <col min="10759" max="10759" width="6.5703125" customWidth="1"/>
    <col min="10760" max="10761" width="7.42578125" bestFit="1" customWidth="1"/>
    <col min="10762" max="10762" width="5.42578125" bestFit="1" customWidth="1"/>
    <col min="10763" max="10763" width="7.42578125" bestFit="1" customWidth="1"/>
    <col min="10764" max="10764" width="5.42578125" bestFit="1" customWidth="1"/>
    <col min="10765" max="10765" width="7.42578125" bestFit="1" customWidth="1"/>
    <col min="10766" max="10766" width="6.42578125" bestFit="1" customWidth="1"/>
    <col min="10767" max="10768" width="5.42578125" bestFit="1" customWidth="1"/>
    <col min="10769" max="10769" width="7.42578125" bestFit="1" customWidth="1"/>
    <col min="10770" max="10771" width="5.42578125" bestFit="1" customWidth="1"/>
    <col min="10772" max="10772" width="7" customWidth="1"/>
    <col min="10773" max="10773" width="4.85546875" bestFit="1" customWidth="1"/>
    <col min="10774" max="10774" width="6" bestFit="1" customWidth="1"/>
    <col min="10775" max="10775" width="5.42578125" bestFit="1" customWidth="1"/>
    <col min="10776" max="10776" width="6.42578125" bestFit="1" customWidth="1"/>
    <col min="10777" max="10777" width="4.42578125" bestFit="1" customWidth="1"/>
    <col min="11011" max="11011" width="29.85546875" bestFit="1" customWidth="1"/>
    <col min="11012" max="11012" width="5.28515625" bestFit="1" customWidth="1"/>
    <col min="11014" max="11014" width="6.5703125" bestFit="1" customWidth="1"/>
    <col min="11015" max="11015" width="6.5703125" customWidth="1"/>
    <col min="11016" max="11017" width="7.42578125" bestFit="1" customWidth="1"/>
    <col min="11018" max="11018" width="5.42578125" bestFit="1" customWidth="1"/>
    <col min="11019" max="11019" width="7.42578125" bestFit="1" customWidth="1"/>
    <col min="11020" max="11020" width="5.42578125" bestFit="1" customWidth="1"/>
    <col min="11021" max="11021" width="7.42578125" bestFit="1" customWidth="1"/>
    <col min="11022" max="11022" width="6.42578125" bestFit="1" customWidth="1"/>
    <col min="11023" max="11024" width="5.42578125" bestFit="1" customWidth="1"/>
    <col min="11025" max="11025" width="7.42578125" bestFit="1" customWidth="1"/>
    <col min="11026" max="11027" width="5.42578125" bestFit="1" customWidth="1"/>
    <col min="11028" max="11028" width="7" customWidth="1"/>
    <col min="11029" max="11029" width="4.85546875" bestFit="1" customWidth="1"/>
    <col min="11030" max="11030" width="6" bestFit="1" customWidth="1"/>
    <col min="11031" max="11031" width="5.42578125" bestFit="1" customWidth="1"/>
    <col min="11032" max="11032" width="6.42578125" bestFit="1" customWidth="1"/>
    <col min="11033" max="11033" width="4.42578125" bestFit="1" customWidth="1"/>
    <col min="11267" max="11267" width="29.85546875" bestFit="1" customWidth="1"/>
    <col min="11268" max="11268" width="5.28515625" bestFit="1" customWidth="1"/>
    <col min="11270" max="11270" width="6.5703125" bestFit="1" customWidth="1"/>
    <col min="11271" max="11271" width="6.5703125" customWidth="1"/>
    <col min="11272" max="11273" width="7.42578125" bestFit="1" customWidth="1"/>
    <col min="11274" max="11274" width="5.42578125" bestFit="1" customWidth="1"/>
    <col min="11275" max="11275" width="7.42578125" bestFit="1" customWidth="1"/>
    <col min="11276" max="11276" width="5.42578125" bestFit="1" customWidth="1"/>
    <col min="11277" max="11277" width="7.42578125" bestFit="1" customWidth="1"/>
    <col min="11278" max="11278" width="6.42578125" bestFit="1" customWidth="1"/>
    <col min="11279" max="11280" width="5.42578125" bestFit="1" customWidth="1"/>
    <col min="11281" max="11281" width="7.42578125" bestFit="1" customWidth="1"/>
    <col min="11282" max="11283" width="5.42578125" bestFit="1" customWidth="1"/>
    <col min="11284" max="11284" width="7" customWidth="1"/>
    <col min="11285" max="11285" width="4.85546875" bestFit="1" customWidth="1"/>
    <col min="11286" max="11286" width="6" bestFit="1" customWidth="1"/>
    <col min="11287" max="11287" width="5.42578125" bestFit="1" customWidth="1"/>
    <col min="11288" max="11288" width="6.42578125" bestFit="1" customWidth="1"/>
    <col min="11289" max="11289" width="4.42578125" bestFit="1" customWidth="1"/>
    <col min="11523" max="11523" width="29.85546875" bestFit="1" customWidth="1"/>
    <col min="11524" max="11524" width="5.28515625" bestFit="1" customWidth="1"/>
    <col min="11526" max="11526" width="6.5703125" bestFit="1" customWidth="1"/>
    <col min="11527" max="11527" width="6.5703125" customWidth="1"/>
    <col min="11528" max="11529" width="7.42578125" bestFit="1" customWidth="1"/>
    <col min="11530" max="11530" width="5.42578125" bestFit="1" customWidth="1"/>
    <col min="11531" max="11531" width="7.42578125" bestFit="1" customWidth="1"/>
    <col min="11532" max="11532" width="5.42578125" bestFit="1" customWidth="1"/>
    <col min="11533" max="11533" width="7.42578125" bestFit="1" customWidth="1"/>
    <col min="11534" max="11534" width="6.42578125" bestFit="1" customWidth="1"/>
    <col min="11535" max="11536" width="5.42578125" bestFit="1" customWidth="1"/>
    <col min="11537" max="11537" width="7.42578125" bestFit="1" customWidth="1"/>
    <col min="11538" max="11539" width="5.42578125" bestFit="1" customWidth="1"/>
    <col min="11540" max="11540" width="7" customWidth="1"/>
    <col min="11541" max="11541" width="4.85546875" bestFit="1" customWidth="1"/>
    <col min="11542" max="11542" width="6" bestFit="1" customWidth="1"/>
    <col min="11543" max="11543" width="5.42578125" bestFit="1" customWidth="1"/>
    <col min="11544" max="11544" width="6.42578125" bestFit="1" customWidth="1"/>
    <col min="11545" max="11545" width="4.42578125" bestFit="1" customWidth="1"/>
    <col min="11779" max="11779" width="29.85546875" bestFit="1" customWidth="1"/>
    <col min="11780" max="11780" width="5.28515625" bestFit="1" customWidth="1"/>
    <col min="11782" max="11782" width="6.5703125" bestFit="1" customWidth="1"/>
    <col min="11783" max="11783" width="6.5703125" customWidth="1"/>
    <col min="11784" max="11785" width="7.42578125" bestFit="1" customWidth="1"/>
    <col min="11786" max="11786" width="5.42578125" bestFit="1" customWidth="1"/>
    <col min="11787" max="11787" width="7.42578125" bestFit="1" customWidth="1"/>
    <col min="11788" max="11788" width="5.42578125" bestFit="1" customWidth="1"/>
    <col min="11789" max="11789" width="7.42578125" bestFit="1" customWidth="1"/>
    <col min="11790" max="11790" width="6.42578125" bestFit="1" customWidth="1"/>
    <col min="11791" max="11792" width="5.42578125" bestFit="1" customWidth="1"/>
    <col min="11793" max="11793" width="7.42578125" bestFit="1" customWidth="1"/>
    <col min="11794" max="11795" width="5.42578125" bestFit="1" customWidth="1"/>
    <col min="11796" max="11796" width="7" customWidth="1"/>
    <col min="11797" max="11797" width="4.85546875" bestFit="1" customWidth="1"/>
    <col min="11798" max="11798" width="6" bestFit="1" customWidth="1"/>
    <col min="11799" max="11799" width="5.42578125" bestFit="1" customWidth="1"/>
    <col min="11800" max="11800" width="6.42578125" bestFit="1" customWidth="1"/>
    <col min="11801" max="11801" width="4.42578125" bestFit="1" customWidth="1"/>
    <col min="12035" max="12035" width="29.85546875" bestFit="1" customWidth="1"/>
    <col min="12036" max="12036" width="5.28515625" bestFit="1" customWidth="1"/>
    <col min="12038" max="12038" width="6.5703125" bestFit="1" customWidth="1"/>
    <col min="12039" max="12039" width="6.5703125" customWidth="1"/>
    <col min="12040" max="12041" width="7.42578125" bestFit="1" customWidth="1"/>
    <col min="12042" max="12042" width="5.42578125" bestFit="1" customWidth="1"/>
    <col min="12043" max="12043" width="7.42578125" bestFit="1" customWidth="1"/>
    <col min="12044" max="12044" width="5.42578125" bestFit="1" customWidth="1"/>
    <col min="12045" max="12045" width="7.42578125" bestFit="1" customWidth="1"/>
    <col min="12046" max="12046" width="6.42578125" bestFit="1" customWidth="1"/>
    <col min="12047" max="12048" width="5.42578125" bestFit="1" customWidth="1"/>
    <col min="12049" max="12049" width="7.42578125" bestFit="1" customWidth="1"/>
    <col min="12050" max="12051" width="5.42578125" bestFit="1" customWidth="1"/>
    <col min="12052" max="12052" width="7" customWidth="1"/>
    <col min="12053" max="12053" width="4.85546875" bestFit="1" customWidth="1"/>
    <col min="12054" max="12054" width="6" bestFit="1" customWidth="1"/>
    <col min="12055" max="12055" width="5.42578125" bestFit="1" customWidth="1"/>
    <col min="12056" max="12056" width="6.42578125" bestFit="1" customWidth="1"/>
    <col min="12057" max="12057" width="4.42578125" bestFit="1" customWidth="1"/>
    <col min="12291" max="12291" width="29.85546875" bestFit="1" customWidth="1"/>
    <col min="12292" max="12292" width="5.28515625" bestFit="1" customWidth="1"/>
    <col min="12294" max="12294" width="6.5703125" bestFit="1" customWidth="1"/>
    <col min="12295" max="12295" width="6.5703125" customWidth="1"/>
    <col min="12296" max="12297" width="7.42578125" bestFit="1" customWidth="1"/>
    <col min="12298" max="12298" width="5.42578125" bestFit="1" customWidth="1"/>
    <col min="12299" max="12299" width="7.42578125" bestFit="1" customWidth="1"/>
    <col min="12300" max="12300" width="5.42578125" bestFit="1" customWidth="1"/>
    <col min="12301" max="12301" width="7.42578125" bestFit="1" customWidth="1"/>
    <col min="12302" max="12302" width="6.42578125" bestFit="1" customWidth="1"/>
    <col min="12303" max="12304" width="5.42578125" bestFit="1" customWidth="1"/>
    <col min="12305" max="12305" width="7.42578125" bestFit="1" customWidth="1"/>
    <col min="12306" max="12307" width="5.42578125" bestFit="1" customWidth="1"/>
    <col min="12308" max="12308" width="7" customWidth="1"/>
    <col min="12309" max="12309" width="4.85546875" bestFit="1" customWidth="1"/>
    <col min="12310" max="12310" width="6" bestFit="1" customWidth="1"/>
    <col min="12311" max="12311" width="5.42578125" bestFit="1" customWidth="1"/>
    <col min="12312" max="12312" width="6.42578125" bestFit="1" customWidth="1"/>
    <col min="12313" max="12313" width="4.42578125" bestFit="1" customWidth="1"/>
    <col min="12547" max="12547" width="29.85546875" bestFit="1" customWidth="1"/>
    <col min="12548" max="12548" width="5.28515625" bestFit="1" customWidth="1"/>
    <col min="12550" max="12550" width="6.5703125" bestFit="1" customWidth="1"/>
    <col min="12551" max="12551" width="6.5703125" customWidth="1"/>
    <col min="12552" max="12553" width="7.42578125" bestFit="1" customWidth="1"/>
    <col min="12554" max="12554" width="5.42578125" bestFit="1" customWidth="1"/>
    <col min="12555" max="12555" width="7.42578125" bestFit="1" customWidth="1"/>
    <col min="12556" max="12556" width="5.42578125" bestFit="1" customWidth="1"/>
    <col min="12557" max="12557" width="7.42578125" bestFit="1" customWidth="1"/>
    <col min="12558" max="12558" width="6.42578125" bestFit="1" customWidth="1"/>
    <col min="12559" max="12560" width="5.42578125" bestFit="1" customWidth="1"/>
    <col min="12561" max="12561" width="7.42578125" bestFit="1" customWidth="1"/>
    <col min="12562" max="12563" width="5.42578125" bestFit="1" customWidth="1"/>
    <col min="12564" max="12564" width="7" customWidth="1"/>
    <col min="12565" max="12565" width="4.85546875" bestFit="1" customWidth="1"/>
    <col min="12566" max="12566" width="6" bestFit="1" customWidth="1"/>
    <col min="12567" max="12567" width="5.42578125" bestFit="1" customWidth="1"/>
    <col min="12568" max="12568" width="6.42578125" bestFit="1" customWidth="1"/>
    <col min="12569" max="12569" width="4.42578125" bestFit="1" customWidth="1"/>
    <col min="12803" max="12803" width="29.85546875" bestFit="1" customWidth="1"/>
    <col min="12804" max="12804" width="5.28515625" bestFit="1" customWidth="1"/>
    <col min="12806" max="12806" width="6.5703125" bestFit="1" customWidth="1"/>
    <col min="12807" max="12807" width="6.5703125" customWidth="1"/>
    <col min="12808" max="12809" width="7.42578125" bestFit="1" customWidth="1"/>
    <col min="12810" max="12810" width="5.42578125" bestFit="1" customWidth="1"/>
    <col min="12811" max="12811" width="7.42578125" bestFit="1" customWidth="1"/>
    <col min="12812" max="12812" width="5.42578125" bestFit="1" customWidth="1"/>
    <col min="12813" max="12813" width="7.42578125" bestFit="1" customWidth="1"/>
    <col min="12814" max="12814" width="6.42578125" bestFit="1" customWidth="1"/>
    <col min="12815" max="12816" width="5.42578125" bestFit="1" customWidth="1"/>
    <col min="12817" max="12817" width="7.42578125" bestFit="1" customWidth="1"/>
    <col min="12818" max="12819" width="5.42578125" bestFit="1" customWidth="1"/>
    <col min="12820" max="12820" width="7" customWidth="1"/>
    <col min="12821" max="12821" width="4.85546875" bestFit="1" customWidth="1"/>
    <col min="12822" max="12822" width="6" bestFit="1" customWidth="1"/>
    <col min="12823" max="12823" width="5.42578125" bestFit="1" customWidth="1"/>
    <col min="12824" max="12824" width="6.42578125" bestFit="1" customWidth="1"/>
    <col min="12825" max="12825" width="4.42578125" bestFit="1" customWidth="1"/>
    <col min="13059" max="13059" width="29.85546875" bestFit="1" customWidth="1"/>
    <col min="13060" max="13060" width="5.28515625" bestFit="1" customWidth="1"/>
    <col min="13062" max="13062" width="6.5703125" bestFit="1" customWidth="1"/>
    <col min="13063" max="13063" width="6.5703125" customWidth="1"/>
    <col min="13064" max="13065" width="7.42578125" bestFit="1" customWidth="1"/>
    <col min="13066" max="13066" width="5.42578125" bestFit="1" customWidth="1"/>
    <col min="13067" max="13067" width="7.42578125" bestFit="1" customWidth="1"/>
    <col min="13068" max="13068" width="5.42578125" bestFit="1" customWidth="1"/>
    <col min="13069" max="13069" width="7.42578125" bestFit="1" customWidth="1"/>
    <col min="13070" max="13070" width="6.42578125" bestFit="1" customWidth="1"/>
    <col min="13071" max="13072" width="5.42578125" bestFit="1" customWidth="1"/>
    <col min="13073" max="13073" width="7.42578125" bestFit="1" customWidth="1"/>
    <col min="13074" max="13075" width="5.42578125" bestFit="1" customWidth="1"/>
    <col min="13076" max="13076" width="7" customWidth="1"/>
    <col min="13077" max="13077" width="4.85546875" bestFit="1" customWidth="1"/>
    <col min="13078" max="13078" width="6" bestFit="1" customWidth="1"/>
    <col min="13079" max="13079" width="5.42578125" bestFit="1" customWidth="1"/>
    <col min="13080" max="13080" width="6.42578125" bestFit="1" customWidth="1"/>
    <col min="13081" max="13081" width="4.42578125" bestFit="1" customWidth="1"/>
    <col min="13315" max="13315" width="29.85546875" bestFit="1" customWidth="1"/>
    <col min="13316" max="13316" width="5.28515625" bestFit="1" customWidth="1"/>
    <col min="13318" max="13318" width="6.5703125" bestFit="1" customWidth="1"/>
    <col min="13319" max="13319" width="6.5703125" customWidth="1"/>
    <col min="13320" max="13321" width="7.42578125" bestFit="1" customWidth="1"/>
    <col min="13322" max="13322" width="5.42578125" bestFit="1" customWidth="1"/>
    <col min="13323" max="13323" width="7.42578125" bestFit="1" customWidth="1"/>
    <col min="13324" max="13324" width="5.42578125" bestFit="1" customWidth="1"/>
    <col min="13325" max="13325" width="7.42578125" bestFit="1" customWidth="1"/>
    <col min="13326" max="13326" width="6.42578125" bestFit="1" customWidth="1"/>
    <col min="13327" max="13328" width="5.42578125" bestFit="1" customWidth="1"/>
    <col min="13329" max="13329" width="7.42578125" bestFit="1" customWidth="1"/>
    <col min="13330" max="13331" width="5.42578125" bestFit="1" customWidth="1"/>
    <col min="13332" max="13332" width="7" customWidth="1"/>
    <col min="13333" max="13333" width="4.85546875" bestFit="1" customWidth="1"/>
    <col min="13334" max="13334" width="6" bestFit="1" customWidth="1"/>
    <col min="13335" max="13335" width="5.42578125" bestFit="1" customWidth="1"/>
    <col min="13336" max="13336" width="6.42578125" bestFit="1" customWidth="1"/>
    <col min="13337" max="13337" width="4.42578125" bestFit="1" customWidth="1"/>
    <col min="13571" max="13571" width="29.85546875" bestFit="1" customWidth="1"/>
    <col min="13572" max="13572" width="5.28515625" bestFit="1" customWidth="1"/>
    <col min="13574" max="13574" width="6.5703125" bestFit="1" customWidth="1"/>
    <col min="13575" max="13575" width="6.5703125" customWidth="1"/>
    <col min="13576" max="13577" width="7.42578125" bestFit="1" customWidth="1"/>
    <col min="13578" max="13578" width="5.42578125" bestFit="1" customWidth="1"/>
    <col min="13579" max="13579" width="7.42578125" bestFit="1" customWidth="1"/>
    <col min="13580" max="13580" width="5.42578125" bestFit="1" customWidth="1"/>
    <col min="13581" max="13581" width="7.42578125" bestFit="1" customWidth="1"/>
    <col min="13582" max="13582" width="6.42578125" bestFit="1" customWidth="1"/>
    <col min="13583" max="13584" width="5.42578125" bestFit="1" customWidth="1"/>
    <col min="13585" max="13585" width="7.42578125" bestFit="1" customWidth="1"/>
    <col min="13586" max="13587" width="5.42578125" bestFit="1" customWidth="1"/>
    <col min="13588" max="13588" width="7" customWidth="1"/>
    <col min="13589" max="13589" width="4.85546875" bestFit="1" customWidth="1"/>
    <col min="13590" max="13590" width="6" bestFit="1" customWidth="1"/>
    <col min="13591" max="13591" width="5.42578125" bestFit="1" customWidth="1"/>
    <col min="13592" max="13592" width="6.42578125" bestFit="1" customWidth="1"/>
    <col min="13593" max="13593" width="4.42578125" bestFit="1" customWidth="1"/>
    <col min="13827" max="13827" width="29.85546875" bestFit="1" customWidth="1"/>
    <col min="13828" max="13828" width="5.28515625" bestFit="1" customWidth="1"/>
    <col min="13830" max="13830" width="6.5703125" bestFit="1" customWidth="1"/>
    <col min="13831" max="13831" width="6.5703125" customWidth="1"/>
    <col min="13832" max="13833" width="7.42578125" bestFit="1" customWidth="1"/>
    <col min="13834" max="13834" width="5.42578125" bestFit="1" customWidth="1"/>
    <col min="13835" max="13835" width="7.42578125" bestFit="1" customWidth="1"/>
    <col min="13836" max="13836" width="5.42578125" bestFit="1" customWidth="1"/>
    <col min="13837" max="13837" width="7.42578125" bestFit="1" customWidth="1"/>
    <col min="13838" max="13838" width="6.42578125" bestFit="1" customWidth="1"/>
    <col min="13839" max="13840" width="5.42578125" bestFit="1" customWidth="1"/>
    <col min="13841" max="13841" width="7.42578125" bestFit="1" customWidth="1"/>
    <col min="13842" max="13843" width="5.42578125" bestFit="1" customWidth="1"/>
    <col min="13844" max="13844" width="7" customWidth="1"/>
    <col min="13845" max="13845" width="4.85546875" bestFit="1" customWidth="1"/>
    <col min="13846" max="13846" width="6" bestFit="1" customWidth="1"/>
    <col min="13847" max="13847" width="5.42578125" bestFit="1" customWidth="1"/>
    <col min="13848" max="13848" width="6.42578125" bestFit="1" customWidth="1"/>
    <col min="13849" max="13849" width="4.42578125" bestFit="1" customWidth="1"/>
    <col min="14083" max="14083" width="29.85546875" bestFit="1" customWidth="1"/>
    <col min="14084" max="14084" width="5.28515625" bestFit="1" customWidth="1"/>
    <col min="14086" max="14086" width="6.5703125" bestFit="1" customWidth="1"/>
    <col min="14087" max="14087" width="6.5703125" customWidth="1"/>
    <col min="14088" max="14089" width="7.42578125" bestFit="1" customWidth="1"/>
    <col min="14090" max="14090" width="5.42578125" bestFit="1" customWidth="1"/>
    <col min="14091" max="14091" width="7.42578125" bestFit="1" customWidth="1"/>
    <col min="14092" max="14092" width="5.42578125" bestFit="1" customWidth="1"/>
    <col min="14093" max="14093" width="7.42578125" bestFit="1" customWidth="1"/>
    <col min="14094" max="14094" width="6.42578125" bestFit="1" customWidth="1"/>
    <col min="14095" max="14096" width="5.42578125" bestFit="1" customWidth="1"/>
    <col min="14097" max="14097" width="7.42578125" bestFit="1" customWidth="1"/>
    <col min="14098" max="14099" width="5.42578125" bestFit="1" customWidth="1"/>
    <col min="14100" max="14100" width="7" customWidth="1"/>
    <col min="14101" max="14101" width="4.85546875" bestFit="1" customWidth="1"/>
    <col min="14102" max="14102" width="6" bestFit="1" customWidth="1"/>
    <col min="14103" max="14103" width="5.42578125" bestFit="1" customWidth="1"/>
    <col min="14104" max="14104" width="6.42578125" bestFit="1" customWidth="1"/>
    <col min="14105" max="14105" width="4.42578125" bestFit="1" customWidth="1"/>
    <col min="14339" max="14339" width="29.85546875" bestFit="1" customWidth="1"/>
    <col min="14340" max="14340" width="5.28515625" bestFit="1" customWidth="1"/>
    <col min="14342" max="14342" width="6.5703125" bestFit="1" customWidth="1"/>
    <col min="14343" max="14343" width="6.5703125" customWidth="1"/>
    <col min="14344" max="14345" width="7.42578125" bestFit="1" customWidth="1"/>
    <col min="14346" max="14346" width="5.42578125" bestFit="1" customWidth="1"/>
    <col min="14347" max="14347" width="7.42578125" bestFit="1" customWidth="1"/>
    <col min="14348" max="14348" width="5.42578125" bestFit="1" customWidth="1"/>
    <col min="14349" max="14349" width="7.42578125" bestFit="1" customWidth="1"/>
    <col min="14350" max="14350" width="6.42578125" bestFit="1" customWidth="1"/>
    <col min="14351" max="14352" width="5.42578125" bestFit="1" customWidth="1"/>
    <col min="14353" max="14353" width="7.42578125" bestFit="1" customWidth="1"/>
    <col min="14354" max="14355" width="5.42578125" bestFit="1" customWidth="1"/>
    <col min="14356" max="14356" width="7" customWidth="1"/>
    <col min="14357" max="14357" width="4.85546875" bestFit="1" customWidth="1"/>
    <col min="14358" max="14358" width="6" bestFit="1" customWidth="1"/>
    <col min="14359" max="14359" width="5.42578125" bestFit="1" customWidth="1"/>
    <col min="14360" max="14360" width="6.42578125" bestFit="1" customWidth="1"/>
    <col min="14361" max="14361" width="4.42578125" bestFit="1" customWidth="1"/>
    <col min="14595" max="14595" width="29.85546875" bestFit="1" customWidth="1"/>
    <col min="14596" max="14596" width="5.28515625" bestFit="1" customWidth="1"/>
    <col min="14598" max="14598" width="6.5703125" bestFit="1" customWidth="1"/>
    <col min="14599" max="14599" width="6.5703125" customWidth="1"/>
    <col min="14600" max="14601" width="7.42578125" bestFit="1" customWidth="1"/>
    <col min="14602" max="14602" width="5.42578125" bestFit="1" customWidth="1"/>
    <col min="14603" max="14603" width="7.42578125" bestFit="1" customWidth="1"/>
    <col min="14604" max="14604" width="5.42578125" bestFit="1" customWidth="1"/>
    <col min="14605" max="14605" width="7.42578125" bestFit="1" customWidth="1"/>
    <col min="14606" max="14606" width="6.42578125" bestFit="1" customWidth="1"/>
    <col min="14607" max="14608" width="5.42578125" bestFit="1" customWidth="1"/>
    <col min="14609" max="14609" width="7.42578125" bestFit="1" customWidth="1"/>
    <col min="14610" max="14611" width="5.42578125" bestFit="1" customWidth="1"/>
    <col min="14612" max="14612" width="7" customWidth="1"/>
    <col min="14613" max="14613" width="4.85546875" bestFit="1" customWidth="1"/>
    <col min="14614" max="14614" width="6" bestFit="1" customWidth="1"/>
    <col min="14615" max="14615" width="5.42578125" bestFit="1" customWidth="1"/>
    <col min="14616" max="14616" width="6.42578125" bestFit="1" customWidth="1"/>
    <col min="14617" max="14617" width="4.42578125" bestFit="1" customWidth="1"/>
    <col min="14851" max="14851" width="29.85546875" bestFit="1" customWidth="1"/>
    <col min="14852" max="14852" width="5.28515625" bestFit="1" customWidth="1"/>
    <col min="14854" max="14854" width="6.5703125" bestFit="1" customWidth="1"/>
    <col min="14855" max="14855" width="6.5703125" customWidth="1"/>
    <col min="14856" max="14857" width="7.42578125" bestFit="1" customWidth="1"/>
    <col min="14858" max="14858" width="5.42578125" bestFit="1" customWidth="1"/>
    <col min="14859" max="14859" width="7.42578125" bestFit="1" customWidth="1"/>
    <col min="14860" max="14860" width="5.42578125" bestFit="1" customWidth="1"/>
    <col min="14861" max="14861" width="7.42578125" bestFit="1" customWidth="1"/>
    <col min="14862" max="14862" width="6.42578125" bestFit="1" customWidth="1"/>
    <col min="14863" max="14864" width="5.42578125" bestFit="1" customWidth="1"/>
    <col min="14865" max="14865" width="7.42578125" bestFit="1" customWidth="1"/>
    <col min="14866" max="14867" width="5.42578125" bestFit="1" customWidth="1"/>
    <col min="14868" max="14868" width="7" customWidth="1"/>
    <col min="14869" max="14869" width="4.85546875" bestFit="1" customWidth="1"/>
    <col min="14870" max="14870" width="6" bestFit="1" customWidth="1"/>
    <col min="14871" max="14871" width="5.42578125" bestFit="1" customWidth="1"/>
    <col min="14872" max="14872" width="6.42578125" bestFit="1" customWidth="1"/>
    <col min="14873" max="14873" width="4.42578125" bestFit="1" customWidth="1"/>
    <col min="15107" max="15107" width="29.85546875" bestFit="1" customWidth="1"/>
    <col min="15108" max="15108" width="5.28515625" bestFit="1" customWidth="1"/>
    <col min="15110" max="15110" width="6.5703125" bestFit="1" customWidth="1"/>
    <col min="15111" max="15111" width="6.5703125" customWidth="1"/>
    <col min="15112" max="15113" width="7.42578125" bestFit="1" customWidth="1"/>
    <col min="15114" max="15114" width="5.42578125" bestFit="1" customWidth="1"/>
    <col min="15115" max="15115" width="7.42578125" bestFit="1" customWidth="1"/>
    <col min="15116" max="15116" width="5.42578125" bestFit="1" customWidth="1"/>
    <col min="15117" max="15117" width="7.42578125" bestFit="1" customWidth="1"/>
    <col min="15118" max="15118" width="6.42578125" bestFit="1" customWidth="1"/>
    <col min="15119" max="15120" width="5.42578125" bestFit="1" customWidth="1"/>
    <col min="15121" max="15121" width="7.42578125" bestFit="1" customWidth="1"/>
    <col min="15122" max="15123" width="5.42578125" bestFit="1" customWidth="1"/>
    <col min="15124" max="15124" width="7" customWidth="1"/>
    <col min="15125" max="15125" width="4.85546875" bestFit="1" customWidth="1"/>
    <col min="15126" max="15126" width="6" bestFit="1" customWidth="1"/>
    <col min="15127" max="15127" width="5.42578125" bestFit="1" customWidth="1"/>
    <col min="15128" max="15128" width="6.42578125" bestFit="1" customWidth="1"/>
    <col min="15129" max="15129" width="4.42578125" bestFit="1" customWidth="1"/>
    <col min="15363" max="15363" width="29.85546875" bestFit="1" customWidth="1"/>
    <col min="15364" max="15364" width="5.28515625" bestFit="1" customWidth="1"/>
    <col min="15366" max="15366" width="6.5703125" bestFit="1" customWidth="1"/>
    <col min="15367" max="15367" width="6.5703125" customWidth="1"/>
    <col min="15368" max="15369" width="7.42578125" bestFit="1" customWidth="1"/>
    <col min="15370" max="15370" width="5.42578125" bestFit="1" customWidth="1"/>
    <col min="15371" max="15371" width="7.42578125" bestFit="1" customWidth="1"/>
    <col min="15372" max="15372" width="5.42578125" bestFit="1" customWidth="1"/>
    <col min="15373" max="15373" width="7.42578125" bestFit="1" customWidth="1"/>
    <col min="15374" max="15374" width="6.42578125" bestFit="1" customWidth="1"/>
    <col min="15375" max="15376" width="5.42578125" bestFit="1" customWidth="1"/>
    <col min="15377" max="15377" width="7.42578125" bestFit="1" customWidth="1"/>
    <col min="15378" max="15379" width="5.42578125" bestFit="1" customWidth="1"/>
    <col min="15380" max="15380" width="7" customWidth="1"/>
    <col min="15381" max="15381" width="4.85546875" bestFit="1" customWidth="1"/>
    <col min="15382" max="15382" width="6" bestFit="1" customWidth="1"/>
    <col min="15383" max="15383" width="5.42578125" bestFit="1" customWidth="1"/>
    <col min="15384" max="15384" width="6.42578125" bestFit="1" customWidth="1"/>
    <col min="15385" max="15385" width="4.42578125" bestFit="1" customWidth="1"/>
    <col min="15619" max="15619" width="29.85546875" bestFit="1" customWidth="1"/>
    <col min="15620" max="15620" width="5.28515625" bestFit="1" customWidth="1"/>
    <col min="15622" max="15622" width="6.5703125" bestFit="1" customWidth="1"/>
    <col min="15623" max="15623" width="6.5703125" customWidth="1"/>
    <col min="15624" max="15625" width="7.42578125" bestFit="1" customWidth="1"/>
    <col min="15626" max="15626" width="5.42578125" bestFit="1" customWidth="1"/>
    <col min="15627" max="15627" width="7.42578125" bestFit="1" customWidth="1"/>
    <col min="15628" max="15628" width="5.42578125" bestFit="1" customWidth="1"/>
    <col min="15629" max="15629" width="7.42578125" bestFit="1" customWidth="1"/>
    <col min="15630" max="15630" width="6.42578125" bestFit="1" customWidth="1"/>
    <col min="15631" max="15632" width="5.42578125" bestFit="1" customWidth="1"/>
    <col min="15633" max="15633" width="7.42578125" bestFit="1" customWidth="1"/>
    <col min="15634" max="15635" width="5.42578125" bestFit="1" customWidth="1"/>
    <col min="15636" max="15636" width="7" customWidth="1"/>
    <col min="15637" max="15637" width="4.85546875" bestFit="1" customWidth="1"/>
    <col min="15638" max="15638" width="6" bestFit="1" customWidth="1"/>
    <col min="15639" max="15639" width="5.42578125" bestFit="1" customWidth="1"/>
    <col min="15640" max="15640" width="6.42578125" bestFit="1" customWidth="1"/>
    <col min="15641" max="15641" width="4.42578125" bestFit="1" customWidth="1"/>
    <col min="15875" max="15875" width="29.85546875" bestFit="1" customWidth="1"/>
    <col min="15876" max="15876" width="5.28515625" bestFit="1" customWidth="1"/>
    <col min="15878" max="15878" width="6.5703125" bestFit="1" customWidth="1"/>
    <col min="15879" max="15879" width="6.5703125" customWidth="1"/>
    <col min="15880" max="15881" width="7.42578125" bestFit="1" customWidth="1"/>
    <col min="15882" max="15882" width="5.42578125" bestFit="1" customWidth="1"/>
    <col min="15883" max="15883" width="7.42578125" bestFit="1" customWidth="1"/>
    <col min="15884" max="15884" width="5.42578125" bestFit="1" customWidth="1"/>
    <col min="15885" max="15885" width="7.42578125" bestFit="1" customWidth="1"/>
    <col min="15886" max="15886" width="6.42578125" bestFit="1" customWidth="1"/>
    <col min="15887" max="15888" width="5.42578125" bestFit="1" customWidth="1"/>
    <col min="15889" max="15889" width="7.42578125" bestFit="1" customWidth="1"/>
    <col min="15890" max="15891" width="5.42578125" bestFit="1" customWidth="1"/>
    <col min="15892" max="15892" width="7" customWidth="1"/>
    <col min="15893" max="15893" width="4.85546875" bestFit="1" customWidth="1"/>
    <col min="15894" max="15894" width="6" bestFit="1" customWidth="1"/>
    <col min="15895" max="15895" width="5.42578125" bestFit="1" customWidth="1"/>
    <col min="15896" max="15896" width="6.42578125" bestFit="1" customWidth="1"/>
    <col min="15897" max="15897" width="4.42578125" bestFit="1" customWidth="1"/>
    <col min="16131" max="16131" width="29.85546875" bestFit="1" customWidth="1"/>
    <col min="16132" max="16132" width="5.28515625" bestFit="1" customWidth="1"/>
    <col min="16134" max="16134" width="6.5703125" bestFit="1" customWidth="1"/>
    <col min="16135" max="16135" width="6.5703125" customWidth="1"/>
    <col min="16136" max="16137" width="7.42578125" bestFit="1" customWidth="1"/>
    <col min="16138" max="16138" width="5.42578125" bestFit="1" customWidth="1"/>
    <col min="16139" max="16139" width="7.42578125" bestFit="1" customWidth="1"/>
    <col min="16140" max="16140" width="5.42578125" bestFit="1" customWidth="1"/>
    <col min="16141" max="16141" width="7.42578125" bestFit="1" customWidth="1"/>
    <col min="16142" max="16142" width="6.42578125" bestFit="1" customWidth="1"/>
    <col min="16143" max="16144" width="5.42578125" bestFit="1" customWidth="1"/>
    <col min="16145" max="16145" width="7.42578125" bestFit="1" customWidth="1"/>
    <col min="16146" max="16147" width="5.42578125" bestFit="1" customWidth="1"/>
    <col min="16148" max="16148" width="7" customWidth="1"/>
    <col min="16149" max="16149" width="4.85546875" bestFit="1" customWidth="1"/>
    <col min="16150" max="16150" width="6" bestFit="1" customWidth="1"/>
    <col min="16151" max="16151" width="5.42578125" bestFit="1" customWidth="1"/>
    <col min="16152" max="16152" width="6.42578125" bestFit="1" customWidth="1"/>
    <col min="16153" max="16153" width="4.42578125" bestFit="1" customWidth="1"/>
  </cols>
  <sheetData>
    <row r="1" spans="1:78">
      <c r="A1" s="32"/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2"/>
      <c r="Y1" s="32"/>
    </row>
    <row r="2" spans="1:78" ht="27" customHeight="1">
      <c r="B2" s="98"/>
      <c r="C2" s="98"/>
      <c r="D2" s="98"/>
      <c r="E2" s="122" t="s">
        <v>25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98"/>
      <c r="T2" s="98"/>
      <c r="U2" s="98"/>
      <c r="V2" s="98"/>
      <c r="W2" s="98"/>
      <c r="X2" s="98"/>
      <c r="Y2" s="98"/>
    </row>
    <row r="4" spans="1:78" s="39" customFormat="1" ht="127.5">
      <c r="A4" s="35" t="s">
        <v>26</v>
      </c>
      <c r="B4" s="9" t="s">
        <v>27</v>
      </c>
      <c r="C4" s="36" t="s">
        <v>2</v>
      </c>
      <c r="D4" s="37" t="s">
        <v>28</v>
      </c>
      <c r="E4" s="38" t="s">
        <v>44</v>
      </c>
      <c r="F4" s="38" t="s">
        <v>45</v>
      </c>
      <c r="G4" s="38" t="s">
        <v>46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29</v>
      </c>
      <c r="M4" s="9" t="s">
        <v>10</v>
      </c>
      <c r="N4" s="9" t="s">
        <v>11</v>
      </c>
      <c r="O4" s="9" t="s">
        <v>49</v>
      </c>
      <c r="P4" s="9" t="s">
        <v>57</v>
      </c>
      <c r="Q4" s="10" t="s">
        <v>41</v>
      </c>
      <c r="R4" s="10" t="s">
        <v>58</v>
      </c>
      <c r="S4" s="10" t="s">
        <v>30</v>
      </c>
      <c r="T4" s="9" t="s">
        <v>31</v>
      </c>
      <c r="U4" s="9" t="s">
        <v>50</v>
      </c>
      <c r="V4" s="9" t="s">
        <v>59</v>
      </c>
      <c r="W4" s="9" t="s">
        <v>12</v>
      </c>
      <c r="X4" s="10" t="s">
        <v>13</v>
      </c>
      <c r="Y4" s="10" t="s">
        <v>14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</row>
    <row r="5" spans="1:78" s="45" customFormat="1" ht="13.5" thickBot="1">
      <c r="A5" s="40" t="s">
        <v>32</v>
      </c>
      <c r="B5" s="41"/>
      <c r="C5" s="42"/>
      <c r="D5" s="43"/>
      <c r="E5" s="44">
        <v>1551</v>
      </c>
      <c r="F5" s="44">
        <v>1554</v>
      </c>
      <c r="G5" s="44">
        <v>1555</v>
      </c>
      <c r="H5" s="44">
        <v>5002</v>
      </c>
      <c r="I5" s="44">
        <v>5005</v>
      </c>
      <c r="J5" s="44">
        <v>505</v>
      </c>
      <c r="K5" s="44">
        <v>506</v>
      </c>
      <c r="L5" s="44">
        <v>5500</v>
      </c>
      <c r="M5" s="14">
        <v>5502</v>
      </c>
      <c r="N5" s="14">
        <v>5503</v>
      </c>
      <c r="O5" s="14">
        <v>5504</v>
      </c>
      <c r="P5" s="14">
        <v>5505</v>
      </c>
      <c r="Q5" s="14">
        <v>5511</v>
      </c>
      <c r="R5" s="14">
        <v>5513</v>
      </c>
      <c r="S5" s="14">
        <v>5514</v>
      </c>
      <c r="T5" s="14">
        <v>5515</v>
      </c>
      <c r="U5" s="14">
        <v>5521</v>
      </c>
      <c r="V5" s="14">
        <v>5522</v>
      </c>
      <c r="W5" s="14">
        <v>5524</v>
      </c>
      <c r="X5" s="14">
        <v>5525</v>
      </c>
      <c r="Y5" s="14">
        <v>5540</v>
      </c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s="52" customFormat="1" ht="13.5" thickBot="1">
      <c r="A6" s="46" t="s">
        <v>39</v>
      </c>
      <c r="B6" s="49"/>
      <c r="C6" s="50">
        <v>21</v>
      </c>
      <c r="D6" s="48">
        <f t="shared" ref="D6:D15" si="0">SUM(E6:Y6)</f>
        <v>0</v>
      </c>
      <c r="E6" s="51">
        <f>SUM(E7:E11)</f>
        <v>25000</v>
      </c>
      <c r="F6" s="51">
        <f t="shared" ref="F6:G6" si="1">SUM(F7:F11)</f>
        <v>15542</v>
      </c>
      <c r="G6" s="51">
        <f t="shared" si="1"/>
        <v>-4992</v>
      </c>
      <c r="H6" s="51">
        <f t="shared" ref="H6:K6" si="2">SUM(H7:H11)</f>
        <v>4356</v>
      </c>
      <c r="I6" s="51">
        <f t="shared" ref="I6:J6" si="3">SUM(I7:I11)</f>
        <v>-8071</v>
      </c>
      <c r="J6" s="51">
        <f t="shared" si="3"/>
        <v>2000</v>
      </c>
      <c r="K6" s="51">
        <f t="shared" si="2"/>
        <v>105</v>
      </c>
      <c r="L6" s="51">
        <f t="shared" ref="L6:Y6" si="4">SUM(L7:L11)</f>
        <v>2666</v>
      </c>
      <c r="M6" s="51">
        <f t="shared" si="4"/>
        <v>0</v>
      </c>
      <c r="N6" s="51">
        <f t="shared" si="4"/>
        <v>-975</v>
      </c>
      <c r="O6" s="51">
        <f t="shared" si="4"/>
        <v>144</v>
      </c>
      <c r="P6" s="51">
        <f t="shared" si="4"/>
        <v>0</v>
      </c>
      <c r="Q6" s="51">
        <f t="shared" si="4"/>
        <v>-26347</v>
      </c>
      <c r="R6" s="51">
        <f t="shared" si="4"/>
        <v>0</v>
      </c>
      <c r="S6" s="51">
        <f t="shared" si="4"/>
        <v>4047</v>
      </c>
      <c r="T6" s="51">
        <f t="shared" si="4"/>
        <v>91</v>
      </c>
      <c r="U6" s="51">
        <f t="shared" si="4"/>
        <v>311</v>
      </c>
      <c r="V6" s="51">
        <f t="shared" si="4"/>
        <v>0</v>
      </c>
      <c r="W6" s="51">
        <f t="shared" si="4"/>
        <v>-11939</v>
      </c>
      <c r="X6" s="51">
        <f t="shared" si="4"/>
        <v>-2100</v>
      </c>
      <c r="Y6" s="51">
        <f t="shared" si="4"/>
        <v>162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</row>
    <row r="7" spans="1:78" s="52" customFormat="1" ht="12.75">
      <c r="A7" s="53" t="s">
        <v>42</v>
      </c>
      <c r="B7" s="86" t="s">
        <v>40</v>
      </c>
      <c r="C7" s="87">
        <v>21</v>
      </c>
      <c r="D7" s="76">
        <f t="shared" si="0"/>
        <v>0</v>
      </c>
      <c r="E7" s="88"/>
      <c r="F7" s="88"/>
      <c r="G7" s="88"/>
      <c r="H7" s="88">
        <v>5250</v>
      </c>
      <c r="I7" s="88">
        <v>-3200</v>
      </c>
      <c r="J7" s="88"/>
      <c r="K7" s="88">
        <v>697</v>
      </c>
      <c r="L7" s="88"/>
      <c r="M7" s="89"/>
      <c r="N7" s="89"/>
      <c r="O7" s="89"/>
      <c r="P7" s="89"/>
      <c r="Q7" s="89">
        <v>-2747</v>
      </c>
      <c r="R7" s="89"/>
      <c r="S7" s="89"/>
      <c r="T7" s="89"/>
      <c r="U7" s="89"/>
      <c r="V7" s="89"/>
      <c r="W7" s="89"/>
      <c r="X7" s="89"/>
      <c r="Y7" s="8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</row>
    <row r="8" spans="1:78" s="52" customFormat="1" ht="25.5">
      <c r="A8" s="95" t="s">
        <v>47</v>
      </c>
      <c r="B8" s="15" t="s">
        <v>48</v>
      </c>
      <c r="C8" s="75">
        <v>25</v>
      </c>
      <c r="D8" s="92">
        <f t="shared" si="0"/>
        <v>0</v>
      </c>
      <c r="E8" s="77"/>
      <c r="F8" s="77"/>
      <c r="G8" s="77"/>
      <c r="H8" s="77"/>
      <c r="I8" s="77"/>
      <c r="J8" s="77"/>
      <c r="K8" s="77"/>
      <c r="L8" s="77"/>
      <c r="M8" s="78"/>
      <c r="N8" s="78"/>
      <c r="O8" s="78">
        <v>-348</v>
      </c>
      <c r="P8" s="78"/>
      <c r="Q8" s="94">
        <v>600</v>
      </c>
      <c r="R8" s="94"/>
      <c r="S8" s="94">
        <v>447</v>
      </c>
      <c r="T8" s="94">
        <v>91</v>
      </c>
      <c r="U8" s="94">
        <v>311</v>
      </c>
      <c r="V8" s="94"/>
      <c r="W8" s="94">
        <v>-1146</v>
      </c>
      <c r="X8" s="78">
        <v>45</v>
      </c>
      <c r="Y8" s="78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</row>
    <row r="9" spans="1:78" s="52" customFormat="1" ht="12.75">
      <c r="A9" s="74" t="s">
        <v>43</v>
      </c>
      <c r="B9" s="15" t="s">
        <v>15</v>
      </c>
      <c r="C9" s="75">
        <v>25</v>
      </c>
      <c r="D9" s="92">
        <f t="shared" si="0"/>
        <v>0</v>
      </c>
      <c r="E9" s="77"/>
      <c r="F9" s="77"/>
      <c r="G9" s="77"/>
      <c r="H9" s="77">
        <f>-1239+345</f>
        <v>-894</v>
      </c>
      <c r="I9" s="77">
        <f>253-1000-4124</f>
        <v>-4871</v>
      </c>
      <c r="J9" s="77">
        <v>2000</v>
      </c>
      <c r="K9" s="77">
        <f>86-761-34+117</f>
        <v>-592</v>
      </c>
      <c r="L9" s="77">
        <f>-150+2619+197</f>
        <v>2666</v>
      </c>
      <c r="M9" s="78"/>
      <c r="N9" s="78">
        <f>-1141+13+34+119</f>
        <v>-975</v>
      </c>
      <c r="O9" s="78">
        <v>492</v>
      </c>
      <c r="P9" s="78"/>
      <c r="Q9" s="94">
        <v>800</v>
      </c>
      <c r="R9" s="94"/>
      <c r="S9" s="94"/>
      <c r="T9" s="94"/>
      <c r="U9" s="94"/>
      <c r="V9" s="94"/>
      <c r="W9" s="94">
        <f>952+3000+217-231-581</f>
        <v>3357</v>
      </c>
      <c r="X9" s="78">
        <f>-2145</f>
        <v>-2145</v>
      </c>
      <c r="Y9" s="78">
        <v>162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</row>
    <row r="10" spans="1:78" s="79" customFormat="1" ht="12.75">
      <c r="A10" s="74" t="s">
        <v>43</v>
      </c>
      <c r="B10" s="90" t="s">
        <v>15</v>
      </c>
      <c r="C10" s="91">
        <v>11</v>
      </c>
      <c r="D10" s="92">
        <f t="shared" si="0"/>
        <v>35550</v>
      </c>
      <c r="E10" s="93">
        <v>25000</v>
      </c>
      <c r="F10" s="93">
        <v>15542</v>
      </c>
      <c r="G10" s="93">
        <v>-4992</v>
      </c>
      <c r="H10" s="93"/>
      <c r="I10" s="93"/>
      <c r="J10" s="93"/>
      <c r="K10" s="93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</row>
    <row r="11" spans="1:78" s="85" customFormat="1" ht="13.5" thickBot="1">
      <c r="A11" s="80" t="s">
        <v>43</v>
      </c>
      <c r="B11" s="81" t="s">
        <v>15</v>
      </c>
      <c r="C11" s="97">
        <v>21</v>
      </c>
      <c r="D11" s="83">
        <f t="shared" si="0"/>
        <v>-35550</v>
      </c>
      <c r="E11" s="82"/>
      <c r="F11" s="82"/>
      <c r="G11" s="82"/>
      <c r="H11" s="82"/>
      <c r="I11" s="82"/>
      <c r="J11" s="82"/>
      <c r="K11" s="82"/>
      <c r="L11" s="82"/>
      <c r="M11" s="84"/>
      <c r="N11" s="84"/>
      <c r="O11" s="84"/>
      <c r="P11" s="84"/>
      <c r="Q11" s="84">
        <v>-25000</v>
      </c>
      <c r="R11" s="84"/>
      <c r="S11" s="84">
        <v>3600</v>
      </c>
      <c r="T11" s="84"/>
      <c r="U11" s="84"/>
      <c r="V11" s="84"/>
      <c r="W11" s="84">
        <v>-14150</v>
      </c>
      <c r="X11" s="84"/>
      <c r="Y11" s="84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</row>
    <row r="12" spans="1:78" s="52" customFormat="1" ht="13.5" thickBot="1">
      <c r="A12" s="55" t="s">
        <v>51</v>
      </c>
      <c r="B12" s="49"/>
      <c r="C12" s="50"/>
      <c r="D12" s="48">
        <f t="shared" si="0"/>
        <v>-213806</v>
      </c>
      <c r="E12" s="57">
        <f>SUM(E13:E14)</f>
        <v>0</v>
      </c>
      <c r="F12" s="57">
        <f t="shared" ref="F12:Y12" si="5">SUM(F13:F14)</f>
        <v>0</v>
      </c>
      <c r="G12" s="57">
        <f t="shared" si="5"/>
        <v>0</v>
      </c>
      <c r="H12" s="57">
        <f t="shared" si="5"/>
        <v>-98300</v>
      </c>
      <c r="I12" s="57">
        <f t="shared" si="5"/>
        <v>0</v>
      </c>
      <c r="J12" s="57">
        <f t="shared" si="5"/>
        <v>0</v>
      </c>
      <c r="K12" s="57">
        <f t="shared" si="5"/>
        <v>-33421</v>
      </c>
      <c r="L12" s="57">
        <f t="shared" si="5"/>
        <v>0</v>
      </c>
      <c r="M12" s="57">
        <f t="shared" si="5"/>
        <v>0</v>
      </c>
      <c r="N12" s="57">
        <f t="shared" si="5"/>
        <v>0</v>
      </c>
      <c r="O12" s="57">
        <f t="shared" si="5"/>
        <v>0</v>
      </c>
      <c r="P12" s="57">
        <f t="shared" si="5"/>
        <v>-2887</v>
      </c>
      <c r="Q12" s="57">
        <f t="shared" si="5"/>
        <v>-60625</v>
      </c>
      <c r="R12" s="57">
        <f t="shared" si="5"/>
        <v>0</v>
      </c>
      <c r="S12" s="57">
        <f t="shared" si="5"/>
        <v>0</v>
      </c>
      <c r="T12" s="57">
        <f t="shared" si="5"/>
        <v>0</v>
      </c>
      <c r="U12" s="57">
        <f t="shared" si="5"/>
        <v>0</v>
      </c>
      <c r="V12" s="57">
        <f t="shared" si="5"/>
        <v>0</v>
      </c>
      <c r="W12" s="57">
        <f t="shared" si="5"/>
        <v>-18573</v>
      </c>
      <c r="X12" s="57">
        <f t="shared" si="5"/>
        <v>0</v>
      </c>
      <c r="Y12" s="57">
        <f t="shared" si="5"/>
        <v>0</v>
      </c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</row>
    <row r="13" spans="1:78">
      <c r="A13" s="116" t="s">
        <v>52</v>
      </c>
      <c r="B13" s="58" t="s">
        <v>54</v>
      </c>
      <c r="C13" s="59">
        <v>21</v>
      </c>
      <c r="D13" s="54">
        <f t="shared" si="0"/>
        <v>-99857</v>
      </c>
      <c r="E13" s="60"/>
      <c r="F13" s="60"/>
      <c r="G13" s="60"/>
      <c r="H13" s="60">
        <v>-58505</v>
      </c>
      <c r="I13" s="60"/>
      <c r="J13" s="60"/>
      <c r="K13" s="60">
        <v>-19892</v>
      </c>
      <c r="L13" s="60"/>
      <c r="M13" s="61"/>
      <c r="N13" s="61"/>
      <c r="O13" s="61"/>
      <c r="P13" s="61">
        <v>-2887</v>
      </c>
      <c r="Q13" s="61"/>
      <c r="R13" s="61"/>
      <c r="S13" s="61"/>
      <c r="T13" s="61"/>
      <c r="U13" s="61"/>
      <c r="V13" s="61"/>
      <c r="W13" s="61">
        <v>-18573</v>
      </c>
      <c r="X13" s="61"/>
      <c r="Y13" s="62"/>
    </row>
    <row r="14" spans="1:78" ht="15.75" thickBot="1">
      <c r="A14" s="117" t="s">
        <v>33</v>
      </c>
      <c r="B14" s="100" t="s">
        <v>55</v>
      </c>
      <c r="C14" s="101">
        <v>21</v>
      </c>
      <c r="D14" s="102">
        <f t="shared" si="0"/>
        <v>-113949</v>
      </c>
      <c r="E14" s="103"/>
      <c r="F14" s="103"/>
      <c r="G14" s="103"/>
      <c r="H14" s="103">
        <v>-39795</v>
      </c>
      <c r="I14" s="103"/>
      <c r="J14" s="103"/>
      <c r="K14" s="103">
        <v>-13529</v>
      </c>
      <c r="L14" s="103"/>
      <c r="M14" s="104"/>
      <c r="N14" s="104"/>
      <c r="O14" s="104"/>
      <c r="P14" s="104"/>
      <c r="Q14" s="104">
        <v>-60625</v>
      </c>
      <c r="R14" s="104"/>
      <c r="S14" s="104"/>
      <c r="T14" s="104"/>
      <c r="U14" s="104"/>
      <c r="V14" s="104"/>
      <c r="W14" s="104"/>
      <c r="X14" s="104"/>
      <c r="Y14" s="105"/>
    </row>
    <row r="15" spans="1:78" ht="15.75" thickBot="1">
      <c r="A15" s="113" t="s">
        <v>56</v>
      </c>
      <c r="B15" s="114" t="s">
        <v>54</v>
      </c>
      <c r="C15" s="115">
        <v>21</v>
      </c>
      <c r="D15" s="48">
        <f t="shared" si="0"/>
        <v>213806</v>
      </c>
      <c r="E15" s="106"/>
      <c r="F15" s="110"/>
      <c r="G15" s="110"/>
      <c r="H15" s="110">
        <f>58505+41440</f>
        <v>99945</v>
      </c>
      <c r="I15" s="110"/>
      <c r="J15" s="110"/>
      <c r="K15" s="110">
        <f>19892+14090</f>
        <v>33982</v>
      </c>
      <c r="L15" s="110">
        <v>566</v>
      </c>
      <c r="M15" s="111"/>
      <c r="N15" s="111"/>
      <c r="O15" s="111">
        <v>230</v>
      </c>
      <c r="P15" s="111">
        <v>2887</v>
      </c>
      <c r="Q15" s="111">
        <v>54206</v>
      </c>
      <c r="R15" s="111">
        <v>512</v>
      </c>
      <c r="S15" s="111">
        <v>1725</v>
      </c>
      <c r="T15" s="111"/>
      <c r="U15" s="111"/>
      <c r="V15" s="111">
        <v>320</v>
      </c>
      <c r="W15" s="111">
        <f>420+18573</f>
        <v>18993</v>
      </c>
      <c r="X15" s="111">
        <v>440</v>
      </c>
      <c r="Y15" s="112"/>
    </row>
    <row r="16" spans="1:78" ht="15.75" thickBot="1">
      <c r="A16" s="63" t="s">
        <v>34</v>
      </c>
      <c r="B16" s="64"/>
      <c r="C16" s="47"/>
      <c r="D16" s="56">
        <f>SUM(D12,D15,D6)</f>
        <v>0</v>
      </c>
      <c r="E16" s="56">
        <f>SUM(E12,E15,E6)</f>
        <v>25000</v>
      </c>
      <c r="F16" s="56">
        <f t="shared" ref="F16:Y16" si="6">SUM(F12,F15,F6)</f>
        <v>15542</v>
      </c>
      <c r="G16" s="56">
        <f t="shared" si="6"/>
        <v>-4992</v>
      </c>
      <c r="H16" s="56">
        <f t="shared" si="6"/>
        <v>6001</v>
      </c>
      <c r="I16" s="56">
        <f t="shared" si="6"/>
        <v>-8071</v>
      </c>
      <c r="J16" s="56">
        <f t="shared" si="6"/>
        <v>2000</v>
      </c>
      <c r="K16" s="56">
        <f t="shared" si="6"/>
        <v>666</v>
      </c>
      <c r="L16" s="56">
        <f t="shared" si="6"/>
        <v>3232</v>
      </c>
      <c r="M16" s="56">
        <f t="shared" si="6"/>
        <v>0</v>
      </c>
      <c r="N16" s="56">
        <f t="shared" si="6"/>
        <v>-975</v>
      </c>
      <c r="O16" s="56">
        <f t="shared" si="6"/>
        <v>374</v>
      </c>
      <c r="P16" s="56">
        <f t="shared" si="6"/>
        <v>0</v>
      </c>
      <c r="Q16" s="56">
        <f t="shared" si="6"/>
        <v>-32766</v>
      </c>
      <c r="R16" s="56">
        <f t="shared" si="6"/>
        <v>512</v>
      </c>
      <c r="S16" s="56">
        <f t="shared" si="6"/>
        <v>5772</v>
      </c>
      <c r="T16" s="56">
        <f t="shared" si="6"/>
        <v>91</v>
      </c>
      <c r="U16" s="56">
        <f t="shared" si="6"/>
        <v>311</v>
      </c>
      <c r="V16" s="56">
        <f t="shared" si="6"/>
        <v>320</v>
      </c>
      <c r="W16" s="56">
        <f t="shared" si="6"/>
        <v>-11519</v>
      </c>
      <c r="X16" s="56">
        <f t="shared" si="6"/>
        <v>-1660</v>
      </c>
      <c r="Y16" s="56">
        <f t="shared" si="6"/>
        <v>162</v>
      </c>
    </row>
    <row r="17" spans="1:25" ht="31.5" customHeight="1">
      <c r="A17" s="120" t="s">
        <v>60</v>
      </c>
      <c r="B17" s="121"/>
      <c r="C17" s="121"/>
      <c r="D17" s="121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25">
      <c r="A18" s="65"/>
      <c r="B18" s="66"/>
      <c r="C18" s="6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>
      <c r="A19" s="69" t="s">
        <v>22</v>
      </c>
      <c r="B19" s="66"/>
      <c r="C19" s="66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>
      <c r="A20" s="70"/>
      <c r="D20" s="67"/>
    </row>
    <row r="21" spans="1:25">
      <c r="A21" s="31" t="s">
        <v>23</v>
      </c>
      <c r="D21" s="71"/>
    </row>
    <row r="22" spans="1:25">
      <c r="A22" s="31" t="s">
        <v>24</v>
      </c>
      <c r="D22" s="72"/>
    </row>
    <row r="23" spans="1:25">
      <c r="A23" s="70"/>
      <c r="D23" s="72"/>
    </row>
  </sheetData>
  <mergeCells count="2">
    <mergeCell ref="A17:D17"/>
    <mergeCell ref="E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2
Tartu Linnavalitsuse 12.08.2014.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Lisa 1</vt:lpstr>
      <vt:lpstr>Lisa 2</vt:lpstr>
      <vt:lpstr>'Lisa 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2014-08-08T07:03:09Z</dcterms:modified>
</cp:coreProperties>
</file>